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6 закупка 03.2023 Скейт-площадки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1" l="1"/>
  <c r="G26" i="1"/>
  <c r="F26" i="1"/>
  <c r="E26" i="1"/>
  <c r="H5" i="1" l="1"/>
  <c r="I5" i="1"/>
  <c r="H6" i="1"/>
  <c r="I6" i="1"/>
  <c r="J6" i="1" s="1"/>
  <c r="H7" i="1"/>
  <c r="I7" i="1"/>
  <c r="J7" i="1" s="1"/>
  <c r="H8" i="1"/>
  <c r="I8" i="1"/>
  <c r="H9" i="1"/>
  <c r="I9" i="1"/>
  <c r="J9" i="1" s="1"/>
  <c r="H10" i="1"/>
  <c r="I10" i="1"/>
  <c r="J10" i="1" s="1"/>
  <c r="H11" i="1"/>
  <c r="I11" i="1"/>
  <c r="H12" i="1"/>
  <c r="I12" i="1"/>
  <c r="H13" i="1"/>
  <c r="I13" i="1"/>
  <c r="J13" i="1" s="1"/>
  <c r="H14" i="1"/>
  <c r="I14" i="1"/>
  <c r="J14" i="1" s="1"/>
  <c r="H15" i="1"/>
  <c r="I15" i="1"/>
  <c r="H16" i="1"/>
  <c r="I16" i="1"/>
  <c r="J5" i="1"/>
  <c r="J8" i="1"/>
  <c r="J11" i="1"/>
  <c r="J12" i="1"/>
  <c r="J15" i="1"/>
  <c r="J16" i="1"/>
  <c r="J4" i="1"/>
  <c r="K24" i="1"/>
  <c r="K25" i="1"/>
  <c r="H24" i="1"/>
  <c r="I24" i="1" s="1"/>
  <c r="J24" i="1" s="1"/>
  <c r="H25" i="1"/>
  <c r="I25" i="1" s="1"/>
  <c r="J25" i="1" s="1"/>
  <c r="K15" i="1"/>
  <c r="K16" i="1"/>
  <c r="H22" i="1" l="1"/>
  <c r="I22" i="1" s="1"/>
  <c r="J22" i="1" s="1"/>
  <c r="K22" i="1"/>
  <c r="H26" i="1" l="1"/>
  <c r="I26" i="1" s="1"/>
  <c r="J26" i="1" s="1"/>
  <c r="K23" i="1"/>
  <c r="H23" i="1"/>
  <c r="I23" i="1" s="1"/>
  <c r="J23" i="1" s="1"/>
  <c r="K21" i="1"/>
  <c r="H21" i="1"/>
  <c r="I21" i="1" s="1"/>
  <c r="J21" i="1" s="1"/>
  <c r="K20" i="1"/>
  <c r="H20" i="1"/>
  <c r="I20" i="1" s="1"/>
  <c r="J20" i="1" s="1"/>
  <c r="K19" i="1"/>
  <c r="H19" i="1"/>
  <c r="I19" i="1" s="1"/>
  <c r="J19" i="1" s="1"/>
  <c r="K18" i="1"/>
  <c r="H18" i="1"/>
  <c r="I18" i="1" s="1"/>
  <c r="J18" i="1" s="1"/>
  <c r="H4" i="1" l="1"/>
  <c r="I4" i="1" s="1"/>
  <c r="K4" i="1"/>
  <c r="K5" i="1"/>
  <c r="K6" i="1"/>
  <c r="K7" i="1"/>
  <c r="K8" i="1"/>
  <c r="K9" i="1"/>
  <c r="K10" i="1"/>
  <c r="K11" i="1"/>
  <c r="K12" i="1"/>
  <c r="K13" i="1"/>
  <c r="K14" i="1" l="1"/>
</calcChain>
</file>

<file path=xl/sharedStrings.xml><?xml version="1.0" encoding="utf-8"?>
<sst xmlns="http://schemas.openxmlformats.org/spreadsheetml/2006/main" count="82" uniqueCount="60">
  <si>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</si>
  <si>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</si>
  <si>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</si>
  <si>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</si>
  <si>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</si>
  <si>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</si>
  <si>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</si>
  <si>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</si>
  <si>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</si>
  <si>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</si>
  <si>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</si>
  <si>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</si>
  <si>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</si>
  <si>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</si>
  <si>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</si>
  <si>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</si>
  <si>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</si>
  <si>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</si>
  <si>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</si>
  <si>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</si>
  <si>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</si>
  <si>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</si>
  <si>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</si>
  <si>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</si>
  <si>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</si>
  <si>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</si>
  <si>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</si>
  <si>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</si>
  <si>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</si>
  <si>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</si>
  <si>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Среднее Квадратичное отлонение</t>
  </si>
  <si>
    <t>Адрес поставки и монтажа оборудования: Мурманская обл., Кандалакшский район, пос. Алакуртти, ул. Содружества – 849,25 кв.м. (39,5 * 21,5):</t>
  </si>
  <si>
    <t>Адрес поставки и монтажа оборудования: Мурманская обл., Печенгский район, пгт. Печенга, ул. Стадионная, в районе дома № 3 - 510 кв.м. (17х30)</t>
  </si>
  <si>
    <t>Плаза</t>
  </si>
  <si>
    <t>Двухуровневая рампа с переходом</t>
  </si>
  <si>
    <t>Радиус 2 м</t>
  </si>
  <si>
    <t>Воллрайд</t>
  </si>
  <si>
    <t>Флайбокс</t>
  </si>
  <si>
    <t>Спайн</t>
  </si>
  <si>
    <t>Фанбокс с кинк-рейлом и боксом</t>
  </si>
  <si>
    <t>Радиусная разгонка с боксом</t>
  </si>
  <si>
    <t>Угловая прямая разгонка</t>
  </si>
  <si>
    <t>Рейл 0,35 м</t>
  </si>
  <si>
    <t>Грайндбокс 0,35 м</t>
  </si>
  <si>
    <t>шт.</t>
  </si>
  <si>
    <t>Двухуровневый радиус 2 м</t>
  </si>
  <si>
    <t>Радиус + Разгонка с воллрайдом 2 м</t>
  </si>
  <si>
    <t>Фанбокс с пирамидой, кинковой гранью и рейлом</t>
  </si>
  <si>
    <t>Рейл 0,3 м</t>
  </si>
  <si>
    <t>Грайндбокс 0,4 м</t>
  </si>
  <si>
    <t>2.</t>
  </si>
  <si>
    <t>1.</t>
  </si>
  <si>
    <t>Доставка</t>
  </si>
  <si>
    <t>Монтаж</t>
  </si>
  <si>
    <t>усл.ед</t>
  </si>
  <si>
    <t>1.12</t>
  </si>
  <si>
    <t>1.13</t>
  </si>
  <si>
    <t>2.7</t>
  </si>
  <si>
    <t>2.8</t>
  </si>
  <si>
    <t>поставка и монтаж оборудования в целях благоустройства территорий Мурманской области (15.03.2023)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</si>
</sst>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2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/>
    </xf>
    <xf numFmtId="4" fontId="5" fillId="0" borderId="31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/>
    </xf>
    <xf numFmtId="4" fontId="3" fillId="0" borderId="41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4" fontId="5" fillId="0" borderId="41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4" fontId="3" fillId="0" borderId="47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 wrapText="1"/>
    </xf>
    <xf numFmtId="4" fontId="3" fillId="0" borderId="43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19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22" bestFit="1" customWidth="1"/>
    <col min="14" max="14" width="11.7109375" style="3" bestFit="1" customWidth="1"/>
  </cols>
  <sheetData>
    <row r="1" spans="1:13" ht="54" customHeight="1" thickBot="1" x14ac:dyDescent="0.3">
      <c r="A1" s="14"/>
      <c r="B1" s="15"/>
      <c r="C1" s="15"/>
      <c r="D1" s="15"/>
      <c r="E1" s="16"/>
      <c r="F1" s="16"/>
      <c r="G1" s="87" t="s">
        <v>59</v>
      </c>
      <c r="H1" s="87"/>
      <c r="I1" s="87"/>
      <c r="J1" s="87"/>
      <c r="K1" s="87"/>
    </row>
    <row r="2" spans="1:13" ht="60.75" thickBot="1" x14ac:dyDescent="0.3">
      <c r="A2" s="23" t="s">
        <v>4</v>
      </c>
      <c r="B2" s="11" t="s">
        <v>0</v>
      </c>
      <c r="C2" s="12" t="s">
        <v>1</v>
      </c>
      <c r="D2" s="13" t="s">
        <v>2</v>
      </c>
      <c r="E2" s="18" t="s">
        <v>6</v>
      </c>
      <c r="F2" s="9" t="s">
        <v>7</v>
      </c>
      <c r="G2" s="19" t="s">
        <v>8</v>
      </c>
      <c r="H2" s="8" t="s">
        <v>3</v>
      </c>
      <c r="I2" s="9" t="s">
        <v>30</v>
      </c>
      <c r="J2" s="10" t="s">
        <v>5</v>
      </c>
      <c r="K2" s="21" t="s">
        <v>9</v>
      </c>
    </row>
    <row r="3" spans="1:13" ht="15.75" thickBot="1" x14ac:dyDescent="0.3">
      <c r="A3" s="23" t="s">
        <v>51</v>
      </c>
      <c r="B3" s="88" t="s">
        <v>31</v>
      </c>
      <c r="C3" s="89"/>
      <c r="D3" s="89"/>
      <c r="E3" s="89"/>
      <c r="F3" s="89"/>
      <c r="G3" s="89"/>
      <c r="H3" s="89"/>
      <c r="I3" s="89"/>
      <c r="J3" s="89"/>
      <c r="K3" s="90"/>
      <c r="M3" s="3"/>
    </row>
    <row r="4" spans="1:13" x14ac:dyDescent="0.25">
      <c r="A4" s="29" t="s">
        <v>13</v>
      </c>
      <c r="B4" s="63" t="s">
        <v>33</v>
      </c>
      <c r="C4" s="45" t="s">
        <v>44</v>
      </c>
      <c r="D4" s="46">
        <v>1</v>
      </c>
      <c r="E4" s="65">
        <v>1154300</v>
      </c>
      <c r="F4" s="53">
        <v>1237600</v>
      </c>
      <c r="G4" s="54">
        <v>1190000</v>
      </c>
      <c r="H4" s="33">
        <f t="shared" ref="H4" si="0">AVERAGE(E4:G4)</f>
        <v>1193966.6666666667</v>
      </c>
      <c r="I4" s="34">
        <f t="shared" ref="I4" si="1">SQRT(((SUM((POWER(E4-H4,2)),(POWER(F4-H4,2)),(POWER(G4-H4,2)))/(COLUMNS(E4:G4)-1))))</f>
        <v>41791.426552982528</v>
      </c>
      <c r="J4" s="35">
        <f>I4/H4*100</f>
        <v>3.5002171936387834</v>
      </c>
      <c r="K4" s="78">
        <f t="shared" ref="K4:K13" si="2">AVERAGE(E4:G4)</f>
        <v>1193966.6666666667</v>
      </c>
      <c r="M4" s="3"/>
    </row>
    <row r="5" spans="1:13" x14ac:dyDescent="0.25">
      <c r="A5" s="30" t="s">
        <v>14</v>
      </c>
      <c r="B5" s="64" t="s">
        <v>34</v>
      </c>
      <c r="C5" s="47" t="s">
        <v>44</v>
      </c>
      <c r="D5" s="24">
        <v>1</v>
      </c>
      <c r="E5" s="66">
        <v>1105800</v>
      </c>
      <c r="F5" s="52">
        <v>1185600</v>
      </c>
      <c r="G5" s="55">
        <v>1140000</v>
      </c>
      <c r="H5" s="36">
        <f t="shared" ref="H5:H16" si="3">AVERAGE(E5:G5)</f>
        <v>1143800</v>
      </c>
      <c r="I5" s="32">
        <f t="shared" ref="I5:I16" si="4">SQRT(((SUM((POWER(E5-H5,2)),(POWER(F5-H5,2)),(POWER(G5-H5,2)))/(COLUMNS(E5:G5)-1))))</f>
        <v>40035.484260840407</v>
      </c>
      <c r="J5" s="37">
        <f>I5/H5*100</f>
        <v>3.5002171936387834</v>
      </c>
      <c r="K5" s="79">
        <f t="shared" si="2"/>
        <v>1143800</v>
      </c>
      <c r="M5" s="3"/>
    </row>
    <row r="6" spans="1:13" x14ac:dyDescent="0.25">
      <c r="A6" s="30" t="s">
        <v>15</v>
      </c>
      <c r="B6" s="64" t="s">
        <v>35</v>
      </c>
      <c r="C6" s="47" t="s">
        <v>44</v>
      </c>
      <c r="D6" s="24">
        <v>2</v>
      </c>
      <c r="E6" s="66">
        <v>688700</v>
      </c>
      <c r="F6" s="52">
        <v>738400</v>
      </c>
      <c r="G6" s="55">
        <v>710000</v>
      </c>
      <c r="H6" s="36">
        <f t="shared" si="3"/>
        <v>712366.66666666663</v>
      </c>
      <c r="I6" s="32">
        <f t="shared" si="4"/>
        <v>24934.38054841815</v>
      </c>
      <c r="J6" s="37">
        <f>I6/H6*100</f>
        <v>3.5002171936387843</v>
      </c>
      <c r="K6" s="79">
        <f t="shared" si="2"/>
        <v>712366.66666666663</v>
      </c>
      <c r="M6" s="3"/>
    </row>
    <row r="7" spans="1:13" x14ac:dyDescent="0.25">
      <c r="A7" s="30" t="s">
        <v>16</v>
      </c>
      <c r="B7" s="64" t="s">
        <v>36</v>
      </c>
      <c r="C7" s="47" t="s">
        <v>44</v>
      </c>
      <c r="D7" s="24">
        <v>1</v>
      </c>
      <c r="E7" s="66">
        <v>514100</v>
      </c>
      <c r="F7" s="52">
        <v>551200</v>
      </c>
      <c r="G7" s="55">
        <v>530000</v>
      </c>
      <c r="H7" s="36">
        <f t="shared" si="3"/>
        <v>531766.66666666663</v>
      </c>
      <c r="I7" s="32">
        <f t="shared" si="4"/>
        <v>18612.988296706506</v>
      </c>
      <c r="J7" s="37">
        <f>I7/H7*100</f>
        <v>3.5002171936387843</v>
      </c>
      <c r="K7" s="79">
        <f t="shared" si="2"/>
        <v>531766.66666666663</v>
      </c>
      <c r="M7" s="3"/>
    </row>
    <row r="8" spans="1:13" x14ac:dyDescent="0.25">
      <c r="A8" s="30" t="s">
        <v>17</v>
      </c>
      <c r="B8" s="64" t="s">
        <v>37</v>
      </c>
      <c r="C8" s="47" t="s">
        <v>44</v>
      </c>
      <c r="D8" s="24">
        <v>1</v>
      </c>
      <c r="E8" s="66">
        <v>436500</v>
      </c>
      <c r="F8" s="52">
        <v>468000</v>
      </c>
      <c r="G8" s="55">
        <v>450000</v>
      </c>
      <c r="H8" s="36">
        <f t="shared" si="3"/>
        <v>451500</v>
      </c>
      <c r="I8" s="32">
        <f t="shared" si="4"/>
        <v>15803.480629279109</v>
      </c>
      <c r="J8" s="37">
        <f t="shared" ref="J8:J16" si="5">I8/H8*100</f>
        <v>3.5002171936387843</v>
      </c>
      <c r="K8" s="79">
        <f t="shared" si="2"/>
        <v>451500</v>
      </c>
      <c r="M8" s="3"/>
    </row>
    <row r="9" spans="1:13" x14ac:dyDescent="0.25">
      <c r="A9" s="30" t="s">
        <v>18</v>
      </c>
      <c r="B9" s="64" t="s">
        <v>38</v>
      </c>
      <c r="C9" s="47" t="s">
        <v>44</v>
      </c>
      <c r="D9" s="24">
        <v>1</v>
      </c>
      <c r="E9" s="66">
        <v>344350</v>
      </c>
      <c r="F9" s="52">
        <v>369200</v>
      </c>
      <c r="G9" s="55">
        <v>355000</v>
      </c>
      <c r="H9" s="36">
        <f t="shared" si="3"/>
        <v>356183.33333333331</v>
      </c>
      <c r="I9" s="32">
        <f t="shared" si="4"/>
        <v>12467.190274209075</v>
      </c>
      <c r="J9" s="37">
        <f t="shared" si="5"/>
        <v>3.5002171936387843</v>
      </c>
      <c r="K9" s="79">
        <f t="shared" si="2"/>
        <v>356183.33333333331</v>
      </c>
      <c r="M9" s="3"/>
    </row>
    <row r="10" spans="1:13" x14ac:dyDescent="0.25">
      <c r="A10" s="30" t="s">
        <v>19</v>
      </c>
      <c r="B10" s="64" t="s">
        <v>39</v>
      </c>
      <c r="C10" s="47" t="s">
        <v>44</v>
      </c>
      <c r="D10" s="24">
        <v>1</v>
      </c>
      <c r="E10" s="66">
        <v>373450</v>
      </c>
      <c r="F10" s="52">
        <v>400400</v>
      </c>
      <c r="G10" s="55">
        <v>385000</v>
      </c>
      <c r="H10" s="36">
        <f t="shared" si="3"/>
        <v>386283.33333333331</v>
      </c>
      <c r="I10" s="32">
        <f t="shared" si="4"/>
        <v>13520.755649494349</v>
      </c>
      <c r="J10" s="37">
        <f t="shared" si="5"/>
        <v>3.5002171936387843</v>
      </c>
      <c r="K10" s="79">
        <f t="shared" si="2"/>
        <v>386283.33333333331</v>
      </c>
      <c r="M10" s="3"/>
    </row>
    <row r="11" spans="1:13" x14ac:dyDescent="0.25">
      <c r="A11" s="30" t="s">
        <v>20</v>
      </c>
      <c r="B11" s="64" t="s">
        <v>40</v>
      </c>
      <c r="C11" s="47" t="s">
        <v>44</v>
      </c>
      <c r="D11" s="24">
        <v>1</v>
      </c>
      <c r="E11" s="66">
        <v>727500</v>
      </c>
      <c r="F11" s="52">
        <v>780000</v>
      </c>
      <c r="G11" s="55">
        <v>750000</v>
      </c>
      <c r="H11" s="36">
        <f t="shared" si="3"/>
        <v>752500</v>
      </c>
      <c r="I11" s="32">
        <f t="shared" si="4"/>
        <v>26339.134382131848</v>
      </c>
      <c r="J11" s="37">
        <f t="shared" si="5"/>
        <v>3.5002171936387843</v>
      </c>
      <c r="K11" s="79">
        <f t="shared" si="2"/>
        <v>752500</v>
      </c>
      <c r="M11" s="3"/>
    </row>
    <row r="12" spans="1:13" x14ac:dyDescent="0.25">
      <c r="A12" s="30" t="s">
        <v>21</v>
      </c>
      <c r="B12" s="64" t="s">
        <v>41</v>
      </c>
      <c r="C12" s="47" t="s">
        <v>44</v>
      </c>
      <c r="D12" s="24">
        <v>1</v>
      </c>
      <c r="E12" s="66">
        <v>417100</v>
      </c>
      <c r="F12" s="52">
        <v>447200</v>
      </c>
      <c r="G12" s="55">
        <v>430000</v>
      </c>
      <c r="H12" s="36">
        <f t="shared" si="3"/>
        <v>431433.33333333331</v>
      </c>
      <c r="I12" s="32">
        <f t="shared" si="4"/>
        <v>15101.103712422258</v>
      </c>
      <c r="J12" s="37">
        <f t="shared" si="5"/>
        <v>3.5002171936387834</v>
      </c>
      <c r="K12" s="79">
        <f t="shared" si="2"/>
        <v>431433.33333333331</v>
      </c>
      <c r="M12" s="3"/>
    </row>
    <row r="13" spans="1:13" x14ac:dyDescent="0.25">
      <c r="A13" s="30" t="s">
        <v>22</v>
      </c>
      <c r="B13" s="64" t="s">
        <v>42</v>
      </c>
      <c r="C13" s="47" t="s">
        <v>44</v>
      </c>
      <c r="D13" s="24">
        <v>1</v>
      </c>
      <c r="E13" s="66">
        <v>24250</v>
      </c>
      <c r="F13" s="52">
        <v>26000</v>
      </c>
      <c r="G13" s="55">
        <v>25000</v>
      </c>
      <c r="H13" s="36">
        <f t="shared" si="3"/>
        <v>25083.333333333332</v>
      </c>
      <c r="I13" s="32">
        <f t="shared" si="4"/>
        <v>877.97114607106164</v>
      </c>
      <c r="J13" s="37">
        <f t="shared" si="5"/>
        <v>3.5002171936387843</v>
      </c>
      <c r="K13" s="79">
        <f t="shared" si="2"/>
        <v>25083.333333333332</v>
      </c>
      <c r="M13" s="3"/>
    </row>
    <row r="14" spans="1:13" x14ac:dyDescent="0.25">
      <c r="A14" s="30" t="s">
        <v>23</v>
      </c>
      <c r="B14" s="64" t="s">
        <v>43</v>
      </c>
      <c r="C14" s="47" t="s">
        <v>44</v>
      </c>
      <c r="D14" s="24">
        <v>1</v>
      </c>
      <c r="E14" s="66">
        <v>67900</v>
      </c>
      <c r="F14" s="52">
        <v>72800</v>
      </c>
      <c r="G14" s="55">
        <v>70000</v>
      </c>
      <c r="H14" s="36">
        <f t="shared" si="3"/>
        <v>70233.333333333328</v>
      </c>
      <c r="I14" s="32">
        <f t="shared" si="4"/>
        <v>2458.3192089989725</v>
      </c>
      <c r="J14" s="37">
        <f t="shared" si="5"/>
        <v>3.5002171936387843</v>
      </c>
      <c r="K14" s="79">
        <f t="shared" ref="K14:K16" si="6">AVERAGE(E14:G14)</f>
        <v>70233.333333333328</v>
      </c>
      <c r="M14" s="3"/>
    </row>
    <row r="15" spans="1:13" x14ac:dyDescent="0.25">
      <c r="A15" s="30" t="s">
        <v>55</v>
      </c>
      <c r="B15" s="64" t="s">
        <v>52</v>
      </c>
      <c r="C15" s="47" t="s">
        <v>54</v>
      </c>
      <c r="D15" s="24">
        <v>1</v>
      </c>
      <c r="E15" s="66">
        <v>87300</v>
      </c>
      <c r="F15" s="52">
        <v>93600</v>
      </c>
      <c r="G15" s="55">
        <v>90000</v>
      </c>
      <c r="H15" s="36">
        <f t="shared" si="3"/>
        <v>90300</v>
      </c>
      <c r="I15" s="32">
        <f t="shared" si="4"/>
        <v>3160.6961258558217</v>
      </c>
      <c r="J15" s="37">
        <f t="shared" si="5"/>
        <v>3.5002171936387843</v>
      </c>
      <c r="K15" s="79">
        <f t="shared" si="6"/>
        <v>90300</v>
      </c>
      <c r="M15" s="3"/>
    </row>
    <row r="16" spans="1:13" ht="15.75" thickBot="1" x14ac:dyDescent="0.3">
      <c r="A16" s="31" t="s">
        <v>56</v>
      </c>
      <c r="B16" s="67" t="s">
        <v>53</v>
      </c>
      <c r="C16" s="68" t="s">
        <v>54</v>
      </c>
      <c r="D16" s="69">
        <v>1</v>
      </c>
      <c r="E16" s="70">
        <v>160050</v>
      </c>
      <c r="F16" s="52">
        <v>171600</v>
      </c>
      <c r="G16" s="71">
        <v>165000</v>
      </c>
      <c r="H16" s="56">
        <f t="shared" si="3"/>
        <v>165550</v>
      </c>
      <c r="I16" s="57">
        <f t="shared" si="4"/>
        <v>5794.6095640690064</v>
      </c>
      <c r="J16" s="58">
        <f t="shared" si="5"/>
        <v>3.5002171936387834</v>
      </c>
      <c r="K16" s="80">
        <f t="shared" si="6"/>
        <v>165550</v>
      </c>
      <c r="M16" s="3"/>
    </row>
    <row r="17" spans="1:13" ht="15.75" thickBot="1" x14ac:dyDescent="0.3">
      <c r="A17" s="43" t="s">
        <v>50</v>
      </c>
      <c r="B17" s="88" t="s">
        <v>32</v>
      </c>
      <c r="C17" s="89"/>
      <c r="D17" s="89"/>
      <c r="E17" s="89"/>
      <c r="F17" s="89"/>
      <c r="G17" s="89"/>
      <c r="H17" s="91"/>
      <c r="I17" s="91"/>
      <c r="J17" s="91"/>
      <c r="K17" s="90"/>
      <c r="M17" s="3"/>
    </row>
    <row r="18" spans="1:13" x14ac:dyDescent="0.25">
      <c r="A18" s="44" t="s">
        <v>24</v>
      </c>
      <c r="B18" s="38" t="s">
        <v>45</v>
      </c>
      <c r="C18" s="45" t="s">
        <v>44</v>
      </c>
      <c r="D18" s="49">
        <v>1</v>
      </c>
      <c r="E18" s="33">
        <v>582000</v>
      </c>
      <c r="F18" s="74">
        <v>624000</v>
      </c>
      <c r="G18" s="76">
        <v>600000</v>
      </c>
      <c r="H18" s="33">
        <f t="shared" ref="H18:H20" si="7">AVERAGE(E18:G18)</f>
        <v>602000</v>
      </c>
      <c r="I18" s="34">
        <f t="shared" ref="I18:I20" si="8">SQRT(((SUM((POWER(E18-H18,2)),(POWER(F18-H18,2)),(POWER(G18-H18,2)))/(COLUMNS(E18:G18)-1))))</f>
        <v>21071.307505705478</v>
      </c>
      <c r="J18" s="59">
        <f t="shared" ref="J18:J20" si="9">I18/H18*100</f>
        <v>3.5002171936387834</v>
      </c>
      <c r="K18" s="61">
        <f t="shared" ref="K18:K20" si="10">AVERAGE(E18:G18)</f>
        <v>602000</v>
      </c>
      <c r="M18" s="3"/>
    </row>
    <row r="19" spans="1:13" x14ac:dyDescent="0.25">
      <c r="A19" s="72" t="s">
        <v>25</v>
      </c>
      <c r="B19" s="39" t="s">
        <v>37</v>
      </c>
      <c r="C19" s="47" t="s">
        <v>44</v>
      </c>
      <c r="D19" s="50">
        <v>1</v>
      </c>
      <c r="E19" s="36">
        <v>358900</v>
      </c>
      <c r="F19" s="17">
        <v>384800</v>
      </c>
      <c r="G19" s="20">
        <v>370000</v>
      </c>
      <c r="H19" s="36">
        <f t="shared" si="7"/>
        <v>371233.33333333331</v>
      </c>
      <c r="I19" s="32">
        <f t="shared" si="8"/>
        <v>12993.97296185171</v>
      </c>
      <c r="J19" s="60">
        <f t="shared" si="9"/>
        <v>3.5002171936387834</v>
      </c>
      <c r="K19" s="62">
        <f t="shared" si="10"/>
        <v>371233.33333333331</v>
      </c>
      <c r="M19" s="3"/>
    </row>
    <row r="20" spans="1:13" x14ac:dyDescent="0.25">
      <c r="A20" s="72" t="s">
        <v>26</v>
      </c>
      <c r="B20" s="39" t="s">
        <v>46</v>
      </c>
      <c r="C20" s="47" t="s">
        <v>44</v>
      </c>
      <c r="D20" s="50">
        <v>1</v>
      </c>
      <c r="E20" s="36">
        <v>611100</v>
      </c>
      <c r="F20" s="17">
        <v>655200</v>
      </c>
      <c r="G20" s="20">
        <v>630000</v>
      </c>
      <c r="H20" s="36">
        <f t="shared" si="7"/>
        <v>632100</v>
      </c>
      <c r="I20" s="32">
        <f t="shared" si="8"/>
        <v>22124.872880990752</v>
      </c>
      <c r="J20" s="60">
        <f t="shared" si="9"/>
        <v>3.5002171936387834</v>
      </c>
      <c r="K20" s="62">
        <f t="shared" si="10"/>
        <v>632100</v>
      </c>
      <c r="M20" s="3"/>
    </row>
    <row r="21" spans="1:13" x14ac:dyDescent="0.25">
      <c r="A21" s="72" t="s">
        <v>27</v>
      </c>
      <c r="B21" s="39" t="s">
        <v>47</v>
      </c>
      <c r="C21" s="47" t="s">
        <v>44</v>
      </c>
      <c r="D21" s="50">
        <v>1</v>
      </c>
      <c r="E21" s="36">
        <v>417100</v>
      </c>
      <c r="F21" s="17">
        <v>447200</v>
      </c>
      <c r="G21" s="20">
        <v>430000</v>
      </c>
      <c r="H21" s="36">
        <f>AVERAGE(E21:G21)</f>
        <v>431433.33333333331</v>
      </c>
      <c r="I21" s="32">
        <f>SQRT(((SUM((POWER(E21-H21,2)),(POWER(F21-H21,2)),(POWER(G21-H21,2)))/(COLUMNS(E21:G21)-1))))</f>
        <v>15101.103712422258</v>
      </c>
      <c r="J21" s="60">
        <f>I21/H21*100</f>
        <v>3.5002171936387834</v>
      </c>
      <c r="K21" s="62">
        <f>AVERAGE(E21:G21)</f>
        <v>431433.33333333331</v>
      </c>
      <c r="M21" s="3"/>
    </row>
    <row r="22" spans="1:13" x14ac:dyDescent="0.25">
      <c r="A22" s="72" t="s">
        <v>28</v>
      </c>
      <c r="B22" s="39" t="s">
        <v>48</v>
      </c>
      <c r="C22" s="47" t="s">
        <v>44</v>
      </c>
      <c r="D22" s="50">
        <v>1</v>
      </c>
      <c r="E22" s="36">
        <v>24250</v>
      </c>
      <c r="F22" s="17">
        <v>26000</v>
      </c>
      <c r="G22" s="20">
        <v>25000</v>
      </c>
      <c r="H22" s="36">
        <f>AVERAGE(E22:G22)</f>
        <v>25083.333333333332</v>
      </c>
      <c r="I22" s="32">
        <f>SQRT(((SUM((POWER(E22-H22,2)),(POWER(F22-H22,2)),(POWER(G22-H22,2)))/(COLUMNS(E22:G22)-1))))</f>
        <v>877.97114607106164</v>
      </c>
      <c r="J22" s="60">
        <f>I22/H22*100</f>
        <v>3.5002171936387843</v>
      </c>
      <c r="K22" s="62">
        <f>AVERAGE(E22:G22)</f>
        <v>25083.333333333332</v>
      </c>
      <c r="M22" s="3"/>
    </row>
    <row r="23" spans="1:13" x14ac:dyDescent="0.25">
      <c r="A23" s="72" t="s">
        <v>29</v>
      </c>
      <c r="B23" s="39" t="s">
        <v>49</v>
      </c>
      <c r="C23" s="47" t="s">
        <v>44</v>
      </c>
      <c r="D23" s="50">
        <v>1</v>
      </c>
      <c r="E23" s="36">
        <v>67900</v>
      </c>
      <c r="F23" s="17">
        <v>72800</v>
      </c>
      <c r="G23" s="20">
        <v>70000</v>
      </c>
      <c r="H23" s="36">
        <f>AVERAGE(E23:G23)</f>
        <v>70233.333333333328</v>
      </c>
      <c r="I23" s="32">
        <f>SQRT(((SUM((POWER(E23-H23,2)),(POWER(F23-H23,2)),(POWER(G23-H23,2)))/(COLUMNS(E23:G23)-1))))</f>
        <v>2458.3192089989725</v>
      </c>
      <c r="J23" s="60">
        <f>I23/H23*100</f>
        <v>3.5002171936387843</v>
      </c>
      <c r="K23" s="62">
        <f>AVERAGE(E23:G23)</f>
        <v>70233.333333333328</v>
      </c>
      <c r="M23" s="3"/>
    </row>
    <row r="24" spans="1:13" x14ac:dyDescent="0.25">
      <c r="A24" s="72" t="s">
        <v>57</v>
      </c>
      <c r="B24" s="39" t="s">
        <v>52</v>
      </c>
      <c r="C24" s="47" t="s">
        <v>54</v>
      </c>
      <c r="D24" s="50">
        <v>1</v>
      </c>
      <c r="E24" s="36">
        <v>87300</v>
      </c>
      <c r="F24" s="17">
        <v>93600</v>
      </c>
      <c r="G24" s="20">
        <v>90000</v>
      </c>
      <c r="H24" s="36">
        <f t="shared" ref="H24:H25" si="11">AVERAGE(E24:G24)</f>
        <v>90300</v>
      </c>
      <c r="I24" s="32">
        <f t="shared" ref="I24:I25" si="12">SQRT(((SUM((POWER(E24-H24,2)),(POWER(F24-H24,2)),(POWER(G24-H24,2)))/(COLUMNS(E24:G24)-1))))</f>
        <v>3160.6961258558217</v>
      </c>
      <c r="J24" s="60">
        <f t="shared" ref="J24:J25" si="13">I24/H24*100</f>
        <v>3.5002171936387843</v>
      </c>
      <c r="K24" s="62">
        <f t="shared" ref="K24:K25" si="14">AVERAGE(E24:G24)</f>
        <v>90300</v>
      </c>
      <c r="M24" s="3"/>
    </row>
    <row r="25" spans="1:13" ht="15.75" thickBot="1" x14ac:dyDescent="0.3">
      <c r="A25" s="73" t="s">
        <v>58</v>
      </c>
      <c r="B25" s="40" t="s">
        <v>53</v>
      </c>
      <c r="C25" s="48" t="s">
        <v>54</v>
      </c>
      <c r="D25" s="51">
        <v>1</v>
      </c>
      <c r="E25" s="56">
        <v>82450</v>
      </c>
      <c r="F25" s="75">
        <v>88400</v>
      </c>
      <c r="G25" s="77">
        <v>85000</v>
      </c>
      <c r="H25" s="36">
        <f t="shared" si="11"/>
        <v>85283.333333333328</v>
      </c>
      <c r="I25" s="32">
        <f t="shared" si="12"/>
        <v>2985.1018966416095</v>
      </c>
      <c r="J25" s="60">
        <f t="shared" si="13"/>
        <v>3.5002171936387843</v>
      </c>
      <c r="K25" s="62">
        <f t="shared" si="14"/>
        <v>85283.333333333328</v>
      </c>
      <c r="M25" s="3"/>
    </row>
    <row r="26" spans="1:13" ht="15.75" thickBot="1" x14ac:dyDescent="0.3">
      <c r="A26" s="84" t="s">
        <v>10</v>
      </c>
      <c r="B26" s="85"/>
      <c r="C26" s="85"/>
      <c r="D26" s="86"/>
      <c r="E26" s="25">
        <f>SUM(E3:E25)</f>
        <v>8332300</v>
      </c>
      <c r="F26" s="41">
        <f>SUM(F3:F25)</f>
        <v>8933600</v>
      </c>
      <c r="G26" s="42">
        <f>SUM(G3:G25)</f>
        <v>8590000</v>
      </c>
      <c r="H26" s="25">
        <f t="shared" ref="H26" si="15">AVERAGE(E26:G26)</f>
        <v>8618633.333333334</v>
      </c>
      <c r="I26" s="26">
        <f t="shared" ref="I26" si="16">SQRT(((SUM((POWER(E26-H26,2)),(POWER(F26-H26,2)),(POWER(G26-H26,2)))/(COLUMNS(E26:G26)-1))))</f>
        <v>301670.88579001673</v>
      </c>
      <c r="J26" s="27">
        <f t="shared" ref="J26" si="17">I26/H26*100</f>
        <v>3.5002171936387834</v>
      </c>
      <c r="K26" s="28">
        <f>SUM(K3:K25)</f>
        <v>8618633.3333333321</v>
      </c>
    </row>
    <row r="27" spans="1:13" ht="32.25" customHeight="1" x14ac:dyDescent="0.25">
      <c r="A27" s="4"/>
      <c r="B27" s="1"/>
      <c r="C27" s="1"/>
      <c r="D27" s="1"/>
      <c r="E27" s="2"/>
      <c r="F27" s="2"/>
      <c r="G27" s="81" t="s">
        <v>11</v>
      </c>
      <c r="H27" s="81"/>
      <c r="I27" s="81" t="s">
        <v>12</v>
      </c>
      <c r="J27" s="81"/>
      <c r="K27" s="83"/>
    </row>
    <row r="28" spans="1:13" ht="30.75" customHeight="1" x14ac:dyDescent="0.25">
      <c r="A28" s="4"/>
      <c r="B28" s="1"/>
      <c r="C28" s="1"/>
      <c r="D28" s="1"/>
      <c r="E28" s="2"/>
      <c r="F28" s="2"/>
      <c r="G28" s="82"/>
      <c r="H28" s="82"/>
      <c r="I28" s="82"/>
      <c r="J28" s="82"/>
      <c r="K28" s="82"/>
    </row>
    <row r="29" spans="1:13" ht="15.75" x14ac:dyDescent="0.25">
      <c r="J29" s="6"/>
      <c r="K29" s="7"/>
    </row>
  </sheetData>
  <mergeCells count="6">
    <mergeCell ref="G27:H28"/>
    <mergeCell ref="I27:K28"/>
    <mergeCell ref="A26:D26"/>
    <mergeCell ref="G1:K1"/>
    <mergeCell ref="B3:K3"/>
    <mergeCell ref="B17:K17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2023-01-26T08:38:19Z</cp:lastPrinted>
  <dcterms:created xsi:type="dcterms:W3CDTF">2020-03-30T09:18:46Z</dcterms:created>
  <dcterms:modified xsi:type="dcterms:W3CDTF">2023-03-20T13:13:29Z</dcterms:modified>
</cp:coreProperties>
</file>