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X:\2022\Закупки\Конкурентные закупки\35 закупка 12.2022 (Кола, новый год)\"/>
    </mc:Choice>
  </mc:AlternateContent>
  <bookViews>
    <workbookView xWindow="22935" yWindow="-105" windowWidth="30930" windowHeight="1689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9" i="1" l="1"/>
  <c r="G9" i="1"/>
  <c r="F9" i="1"/>
  <c r="E9" i="1"/>
  <c r="K3" i="1"/>
  <c r="K4" i="1"/>
  <c r="K5" i="1"/>
  <c r="K6" i="1"/>
  <c r="H3" i="1"/>
  <c r="I3" i="1" s="1"/>
  <c r="J3" i="1" s="1"/>
  <c r="H4" i="1"/>
  <c r="I4" i="1" s="1"/>
  <c r="J4" i="1" s="1"/>
  <c r="H5" i="1"/>
  <c r="I5" i="1" s="1"/>
  <c r="J5" i="1" s="1"/>
  <c r="H6" i="1"/>
  <c r="I6" i="1" s="1"/>
  <c r="J6" i="1" s="1"/>
  <c r="K8" i="1" l="1"/>
  <c r="H8" i="1"/>
  <c r="I8" i="1" s="1"/>
  <c r="J8" i="1" s="1"/>
  <c r="H7" i="1" l="1"/>
  <c r="H9" i="1" l="1"/>
  <c r="I9" i="1" s="1"/>
  <c r="J9" i="1" s="1"/>
  <c r="K7" i="1"/>
  <c r="I7" i="1"/>
  <c r="J7" i="1" l="1"/>
</calcChain>
</file>

<file path=xl/sharedStrings.xml><?xml version="1.0" encoding="utf-8"?>
<sst xmlns="http://schemas.openxmlformats.org/spreadsheetml/2006/main" count="34" uniqueCount="30">
  <si>
    <t>Ед. изм</t>
  </si>
  <si>
    <t>Кол-во</t>
  </si>
  <si>
    <t>Средняя арифметическая цена</t>
  </si>
  <si>
    <t>№</t>
  </si>
  <si>
    <r>
      <t>Коэффициент вариации цен V (%) (</t>
    </r>
    <r>
      <rPr>
        <i/>
        <sz val="11"/>
        <color theme="1"/>
        <rFont val="Times New Roman"/>
        <family val="1"/>
        <charset val="204"/>
      </rPr>
      <t>не должен превышать 33%</t>
    </r>
    <r>
      <rPr>
        <sz val="11"/>
        <color theme="1"/>
        <rFont val="Times New Roman"/>
        <family val="1"/>
        <charset val="204"/>
      </rPr>
      <t>)</t>
    </r>
  </si>
  <si>
    <t>Коммерческое  предложение №1</t>
  </si>
  <si>
    <t>Коммерческое  предложение №2</t>
  </si>
  <si>
    <t>Коммерческое  предложение №3</t>
  </si>
  <si>
    <t>Расчет НМЦД</t>
  </si>
  <si>
    <t>Итого:</t>
  </si>
  <si>
    <t>1</t>
  </si>
  <si>
    <t>Директор АНО «Центр городского развития Мурманской области»</t>
  </si>
  <si>
    <t>__________ В. А. Миронова</t>
  </si>
  <si>
    <t>Среднее Квадртичное отлонение</t>
  </si>
  <si>
    <t>2</t>
  </si>
  <si>
    <t>Доставка</t>
  </si>
  <si>
    <t>усл. ед.</t>
  </si>
  <si>
    <t>шт.</t>
  </si>
  <si>
    <t>3</t>
  </si>
  <si>
    <t>4</t>
  </si>
  <si>
    <t>5</t>
  </si>
  <si>
    <t>6</t>
  </si>
  <si>
    <t>Объект закупки
выполнение работ по благоустройству общественных территорий 
городов Мурманской области, а именно:</t>
  </si>
  <si>
    <t>Каркас ели</t>
  </si>
  <si>
    <t>Хвоя с гирляндой</t>
  </si>
  <si>
    <t>Арка</t>
  </si>
  <si>
    <t>Монтаж</t>
  </si>
  <si>
    <t>изд.</t>
  </si>
  <si>
    <t>Ограждение</t>
  </si>
  <si>
    <t>выполнение работ по благоустройству общественных территорий 
городов Мурманской области (19.12.2022)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</si>
</sst>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0"/>
  </numFmts>
  <fonts count="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3" fillId="0" borderId="0" xfId="0" applyFont="1"/>
    <xf numFmtId="4" fontId="3" fillId="0" borderId="0" xfId="0" applyNumberFormat="1" applyFont="1"/>
    <xf numFmtId="4" fontId="0" fillId="0" borderId="0" xfId="0" applyNumberFormat="1"/>
    <xf numFmtId="49" fontId="3" fillId="0" borderId="0" xfId="0" applyNumberFormat="1" applyFont="1"/>
    <xf numFmtId="49" fontId="0" fillId="0" borderId="0" xfId="0" applyNumberFormat="1"/>
    <xf numFmtId="4" fontId="0" fillId="0" borderId="0" xfId="0" applyNumberFormat="1" applyAlignment="1">
      <alignment wrapText="1"/>
    </xf>
    <xf numFmtId="4" fontId="2" fillId="0" borderId="0" xfId="0" applyNumberFormat="1" applyFont="1" applyAlignment="1">
      <alignment horizontal="right" vertical="center" wrapText="1"/>
    </xf>
    <xf numFmtId="4" fontId="3" fillId="0" borderId="5" xfId="0" applyNumberFormat="1" applyFont="1" applyFill="1" applyBorder="1" applyAlignment="1">
      <alignment horizontal="center" vertical="center" wrapText="1"/>
    </xf>
    <xf numFmtId="4" fontId="3" fillId="0" borderId="6" xfId="0" applyNumberFormat="1" applyFont="1" applyFill="1" applyBorder="1" applyAlignment="1">
      <alignment horizontal="center" vertical="center" wrapText="1"/>
    </xf>
    <xf numFmtId="4" fontId="3" fillId="0" borderId="7" xfId="0" applyNumberFormat="1" applyFont="1" applyFill="1" applyBorder="1" applyAlignment="1">
      <alignment horizontal="center" vertical="center" wrapText="1"/>
    </xf>
    <xf numFmtId="4" fontId="3" fillId="0" borderId="6" xfId="0" applyNumberFormat="1" applyFont="1" applyBorder="1" applyAlignment="1">
      <alignment horizontal="center" vertical="center"/>
    </xf>
    <xf numFmtId="4" fontId="5" fillId="0" borderId="6" xfId="0" applyNumberFormat="1" applyFont="1" applyBorder="1" applyAlignment="1">
      <alignment horizontal="center" vertical="center"/>
    </xf>
    <xf numFmtId="4" fontId="3" fillId="0" borderId="14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Border="1" applyAlignment="1">
      <alignment wrapText="1"/>
    </xf>
    <xf numFmtId="0" fontId="3" fillId="0" borderId="0" xfId="0" applyFont="1" applyBorder="1" applyAlignment="1">
      <alignment wrapText="1"/>
    </xf>
    <xf numFmtId="4" fontId="3" fillId="0" borderId="0" xfId="0" applyNumberFormat="1" applyFont="1" applyBorder="1" applyAlignment="1">
      <alignment wrapText="1"/>
    </xf>
    <xf numFmtId="4" fontId="3" fillId="0" borderId="12" xfId="0" applyNumberFormat="1" applyFont="1" applyFill="1" applyBorder="1" applyAlignment="1">
      <alignment horizontal="center" vertical="center"/>
    </xf>
    <xf numFmtId="4" fontId="3" fillId="0" borderId="12" xfId="0" applyNumberFormat="1" applyFont="1" applyBorder="1" applyAlignment="1">
      <alignment horizontal="center" vertical="center"/>
    </xf>
    <xf numFmtId="4" fontId="3" fillId="0" borderId="11" xfId="0" applyNumberFormat="1" applyFont="1" applyFill="1" applyBorder="1" applyAlignment="1">
      <alignment horizontal="center" vertical="center"/>
    </xf>
    <xf numFmtId="49" fontId="3" fillId="0" borderId="15" xfId="0" applyNumberFormat="1" applyFont="1" applyBorder="1" applyAlignment="1">
      <alignment horizontal="center" vertical="center"/>
    </xf>
    <xf numFmtId="49" fontId="3" fillId="0" borderId="16" xfId="0" applyNumberFormat="1" applyFont="1" applyBorder="1" applyAlignment="1">
      <alignment horizontal="center" vertical="center"/>
    </xf>
    <xf numFmtId="4" fontId="3" fillId="0" borderId="18" xfId="0" applyNumberFormat="1" applyFont="1" applyFill="1" applyBorder="1" applyAlignment="1">
      <alignment horizontal="center" vertical="center" wrapText="1"/>
    </xf>
    <xf numFmtId="4" fontId="3" fillId="0" borderId="19" xfId="0" applyNumberFormat="1" applyFont="1" applyFill="1" applyBorder="1" applyAlignment="1">
      <alignment horizontal="center" vertical="center" wrapText="1"/>
    </xf>
    <xf numFmtId="4" fontId="3" fillId="0" borderId="13" xfId="0" applyNumberFormat="1" applyFont="1" applyFill="1" applyBorder="1" applyAlignment="1">
      <alignment horizontal="center" vertical="center"/>
    </xf>
    <xf numFmtId="4" fontId="3" fillId="0" borderId="4" xfId="0" applyNumberFormat="1" applyFont="1" applyFill="1" applyBorder="1" applyAlignment="1">
      <alignment horizontal="center" vertical="center" wrapText="1"/>
    </xf>
    <xf numFmtId="4" fontId="3" fillId="0" borderId="9" xfId="0" applyNumberFormat="1" applyFont="1" applyFill="1" applyBorder="1" applyAlignment="1">
      <alignment horizontal="center" vertical="center" wrapText="1"/>
    </xf>
    <xf numFmtId="4" fontId="5" fillId="0" borderId="10" xfId="0" applyNumberFormat="1" applyFont="1" applyBorder="1" applyAlignment="1">
      <alignment horizontal="center" vertical="center"/>
    </xf>
    <xf numFmtId="164" fontId="0" fillId="0" borderId="0" xfId="0" applyNumberFormat="1"/>
    <xf numFmtId="49" fontId="3" fillId="0" borderId="21" xfId="0" applyNumberFormat="1" applyFont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/>
    </xf>
    <xf numFmtId="49" fontId="3" fillId="0" borderId="26" xfId="0" applyNumberFormat="1" applyFont="1" applyBorder="1" applyAlignment="1">
      <alignment horizontal="center" vertical="center"/>
    </xf>
    <xf numFmtId="49" fontId="3" fillId="0" borderId="17" xfId="0" applyNumberFormat="1" applyFont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3" fontId="3" fillId="0" borderId="28" xfId="0" applyNumberFormat="1" applyFont="1" applyFill="1" applyBorder="1" applyAlignment="1">
      <alignment horizontal="center" vertical="center" wrapText="1"/>
    </xf>
    <xf numFmtId="49" fontId="3" fillId="0" borderId="21" xfId="0" applyNumberFormat="1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1" fillId="0" borderId="0" xfId="0" applyNumberFormat="1" applyFont="1" applyAlignment="1">
      <alignment horizontal="center" vertical="center" wrapText="1"/>
    </xf>
    <xf numFmtId="49" fontId="3" fillId="0" borderId="2" xfId="0" applyNumberFormat="1" applyFont="1" applyBorder="1" applyAlignment="1">
      <alignment horizontal="right" vertical="center"/>
    </xf>
    <xf numFmtId="49" fontId="3" fillId="0" borderId="1" xfId="0" applyNumberFormat="1" applyFont="1" applyBorder="1" applyAlignment="1">
      <alignment horizontal="right" vertical="center"/>
    </xf>
    <xf numFmtId="49" fontId="3" fillId="0" borderId="20" xfId="0" applyNumberFormat="1" applyFont="1" applyBorder="1" applyAlignment="1">
      <alignment horizontal="right" vertical="center"/>
    </xf>
    <xf numFmtId="4" fontId="1" fillId="0" borderId="0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2"/>
  <sheetViews>
    <sheetView tabSelected="1" zoomScaleNormal="100" workbookViewId="0">
      <selection activeCell="G1" sqref="G1:K1"/>
    </sheetView>
  </sheetViews>
  <sheetFormatPr defaultRowHeight="15" x14ac:dyDescent="0.25"/>
  <cols>
    <col min="1" max="1" width="8.25" style="5" customWidth="1"/>
    <col min="2" max="2" width="35.875" customWidth="1"/>
    <col min="3" max="3" width="12.75" customWidth="1"/>
    <col min="5" max="6" width="17.75" style="3" customWidth="1"/>
    <col min="7" max="8" width="17.125" style="3" customWidth="1"/>
    <col min="9" max="9" width="16.75" style="3" customWidth="1"/>
    <col min="10" max="10" width="20.75" style="3" customWidth="1"/>
    <col min="11" max="11" width="16.125" style="3" customWidth="1"/>
    <col min="12" max="12" width="12.25" bestFit="1" customWidth="1"/>
    <col min="13" max="13" width="12.375" style="28" bestFit="1" customWidth="1"/>
    <col min="14" max="14" width="11.75" style="3" bestFit="1" customWidth="1"/>
  </cols>
  <sheetData>
    <row r="1" spans="1:11" ht="106.5" customHeight="1" thickBot="1" x14ac:dyDescent="0.3">
      <c r="A1" s="14"/>
      <c r="B1" s="15"/>
      <c r="C1" s="15"/>
      <c r="D1" s="15"/>
      <c r="E1" s="16"/>
      <c r="F1" s="16"/>
      <c r="G1" s="49" t="s">
        <v>29</v>
      </c>
      <c r="H1" s="49"/>
      <c r="I1" s="49"/>
      <c r="J1" s="49"/>
      <c r="K1" s="49"/>
    </row>
    <row r="2" spans="1:11" ht="60.75" thickBot="1" x14ac:dyDescent="0.3">
      <c r="A2" s="29" t="s">
        <v>3</v>
      </c>
      <c r="B2" s="42" t="s">
        <v>22</v>
      </c>
      <c r="C2" s="31" t="s">
        <v>0</v>
      </c>
      <c r="D2" s="32" t="s">
        <v>1</v>
      </c>
      <c r="E2" s="22" t="s">
        <v>5</v>
      </c>
      <c r="F2" s="9" t="s">
        <v>6</v>
      </c>
      <c r="G2" s="23" t="s">
        <v>7</v>
      </c>
      <c r="H2" s="8" t="s">
        <v>2</v>
      </c>
      <c r="I2" s="9" t="s">
        <v>13</v>
      </c>
      <c r="J2" s="10" t="s">
        <v>4</v>
      </c>
      <c r="K2" s="25" t="s">
        <v>8</v>
      </c>
    </row>
    <row r="3" spans="1:11" x14ac:dyDescent="0.25">
      <c r="A3" s="34" t="s">
        <v>10</v>
      </c>
      <c r="B3" s="34" t="s">
        <v>23</v>
      </c>
      <c r="C3" s="33" t="s">
        <v>17</v>
      </c>
      <c r="D3" s="38">
        <v>1</v>
      </c>
      <c r="E3" s="19">
        <v>4000000</v>
      </c>
      <c r="F3" s="17">
        <v>4000000</v>
      </c>
      <c r="G3" s="24">
        <v>3500000</v>
      </c>
      <c r="H3" s="26">
        <f t="shared" ref="H3:H6" si="0">AVERAGE(E3:G3)</f>
        <v>3833333.3333333335</v>
      </c>
      <c r="I3" s="18">
        <f t="shared" ref="I3:I6" si="1">SQRT(((SUM((POWER(E3-H3,2)),(POWER(F3-H3,2)),(POWER(G3-H3,2)))/(COLUMNS(E3:G3)-1))))</f>
        <v>288675.13459481287</v>
      </c>
      <c r="J3" s="27">
        <f t="shared" ref="J3:J6" si="2">I3/H3*100</f>
        <v>7.5306556850820741</v>
      </c>
      <c r="K3" s="13">
        <f t="shared" ref="K3:K6" si="3">AVERAGE(E3:G3)</f>
        <v>3833333.3333333335</v>
      </c>
    </row>
    <row r="4" spans="1:11" x14ac:dyDescent="0.25">
      <c r="A4" s="35" t="s">
        <v>14</v>
      </c>
      <c r="B4" s="35" t="s">
        <v>24</v>
      </c>
      <c r="C4" s="39" t="s">
        <v>27</v>
      </c>
      <c r="D4" s="40">
        <v>1</v>
      </c>
      <c r="E4" s="19">
        <v>3900000</v>
      </c>
      <c r="F4" s="17">
        <v>4450000</v>
      </c>
      <c r="G4" s="24">
        <v>5125000</v>
      </c>
      <c r="H4" s="26">
        <f t="shared" si="0"/>
        <v>4491666.666666667</v>
      </c>
      <c r="I4" s="18">
        <f t="shared" si="1"/>
        <v>613562.0044733322</v>
      </c>
      <c r="J4" s="27">
        <f t="shared" si="2"/>
        <v>13.66000752074209</v>
      </c>
      <c r="K4" s="13">
        <f t="shared" si="3"/>
        <v>4491666.666666667</v>
      </c>
    </row>
    <row r="5" spans="1:11" x14ac:dyDescent="0.25">
      <c r="A5" s="35" t="s">
        <v>18</v>
      </c>
      <c r="B5" s="35" t="s">
        <v>28</v>
      </c>
      <c r="C5" s="39" t="s">
        <v>17</v>
      </c>
      <c r="D5" s="40">
        <v>1</v>
      </c>
      <c r="E5" s="19">
        <v>2500000</v>
      </c>
      <c r="F5" s="17">
        <v>2500000</v>
      </c>
      <c r="G5" s="24">
        <v>2000000</v>
      </c>
      <c r="H5" s="26">
        <f t="shared" si="0"/>
        <v>2333333.3333333335</v>
      </c>
      <c r="I5" s="18">
        <f t="shared" si="1"/>
        <v>288675.13459481287</v>
      </c>
      <c r="J5" s="27">
        <f t="shared" si="2"/>
        <v>12.371791482634837</v>
      </c>
      <c r="K5" s="13">
        <f t="shared" si="3"/>
        <v>2333333.3333333335</v>
      </c>
    </row>
    <row r="6" spans="1:11" x14ac:dyDescent="0.25">
      <c r="A6" s="35" t="s">
        <v>19</v>
      </c>
      <c r="B6" s="35" t="s">
        <v>25</v>
      </c>
      <c r="C6" s="39" t="s">
        <v>17</v>
      </c>
      <c r="D6" s="40">
        <v>1</v>
      </c>
      <c r="E6" s="19">
        <v>1650000</v>
      </c>
      <c r="F6" s="17">
        <v>2040000</v>
      </c>
      <c r="G6" s="24">
        <v>1835000</v>
      </c>
      <c r="H6" s="26">
        <f t="shared" si="0"/>
        <v>1841666.6666666667</v>
      </c>
      <c r="I6" s="18">
        <f t="shared" si="1"/>
        <v>195085.4513625589</v>
      </c>
      <c r="J6" s="27">
        <f t="shared" si="2"/>
        <v>10.592875187107269</v>
      </c>
      <c r="K6" s="13">
        <f t="shared" si="3"/>
        <v>1841666.6666666667</v>
      </c>
    </row>
    <row r="7" spans="1:11" x14ac:dyDescent="0.25">
      <c r="A7" s="35" t="s">
        <v>20</v>
      </c>
      <c r="B7" s="37" t="s">
        <v>26</v>
      </c>
      <c r="C7" s="39" t="s">
        <v>16</v>
      </c>
      <c r="D7" s="41">
        <v>1</v>
      </c>
      <c r="E7" s="19">
        <v>1450000</v>
      </c>
      <c r="F7" s="17">
        <v>1440000</v>
      </c>
      <c r="G7" s="24">
        <v>1500000</v>
      </c>
      <c r="H7" s="26">
        <f>AVERAGE(E7:G7)</f>
        <v>1463333.3333333333</v>
      </c>
      <c r="I7" s="18">
        <f t="shared" ref="I7" si="4">SQRT(((SUM((POWER(E7-H7,2)),(POWER(F7-H7,2)),(POWER(G7-H7,2)))/(COLUMNS(E7:G7)-1))))</f>
        <v>32145.502536643184</v>
      </c>
      <c r="J7" s="27">
        <f>I7/H7*100</f>
        <v>2.1967313806362085</v>
      </c>
      <c r="K7" s="13">
        <f>AVERAGE(E7:G7)</f>
        <v>1463333.3333333333</v>
      </c>
    </row>
    <row r="8" spans="1:11" ht="15.75" thickBot="1" x14ac:dyDescent="0.3">
      <c r="A8" s="36" t="s">
        <v>21</v>
      </c>
      <c r="B8" s="30" t="s">
        <v>15</v>
      </c>
      <c r="C8" s="20" t="s">
        <v>16</v>
      </c>
      <c r="D8" s="21" t="s">
        <v>10</v>
      </c>
      <c r="E8" s="19">
        <v>700000</v>
      </c>
      <c r="F8" s="17">
        <v>770000</v>
      </c>
      <c r="G8" s="24">
        <v>740000</v>
      </c>
      <c r="H8" s="26">
        <f t="shared" ref="H8" si="5">AVERAGE(E8:G8)</f>
        <v>736666.66666666663</v>
      </c>
      <c r="I8" s="18">
        <f t="shared" ref="I8" si="6">SQRT(((SUM((POWER(E8-H8,2)),(POWER(F8-H8,2)),(POWER(G8-H8,2)))/(COLUMNS(E8:G8)-1))))</f>
        <v>35118.845842842464</v>
      </c>
      <c r="J8" s="27">
        <f t="shared" ref="J8" si="7">I8/H8*100</f>
        <v>4.7672641415623263</v>
      </c>
      <c r="K8" s="13">
        <f t="shared" ref="K8" si="8">AVERAGE(E8:G8)</f>
        <v>736666.66666666663</v>
      </c>
    </row>
    <row r="9" spans="1:11" ht="15.75" thickBot="1" x14ac:dyDescent="0.3">
      <c r="A9" s="46" t="s">
        <v>9</v>
      </c>
      <c r="B9" s="47"/>
      <c r="C9" s="47"/>
      <c r="D9" s="48"/>
      <c r="E9" s="8">
        <f>SUM(E3:E8)</f>
        <v>14200000</v>
      </c>
      <c r="F9" s="9">
        <f>SUM(F3:F8)</f>
        <v>15200000</v>
      </c>
      <c r="G9" s="9">
        <f>SUM(G3:G8)</f>
        <v>14700000</v>
      </c>
      <c r="H9" s="9">
        <f>AVERAGE(E9:G9)</f>
        <v>14700000</v>
      </c>
      <c r="I9" s="11">
        <f>SQRT(((SUM((POWER(E9-H9,2)),(POWER(F9-H9,2)),(POWER(G9-H9,2)))/(COLUMNS(E9:G9)-1))))</f>
        <v>500000</v>
      </c>
      <c r="J9" s="12">
        <f t="shared" ref="J9" si="9">I9/H9*100</f>
        <v>3.4013605442176873</v>
      </c>
      <c r="K9" s="10">
        <f>SUM(K3:K8)</f>
        <v>14700000</v>
      </c>
    </row>
    <row r="10" spans="1:11" ht="15.75" customHeight="1" x14ac:dyDescent="0.25">
      <c r="A10" s="4"/>
      <c r="B10" s="1"/>
      <c r="C10" s="1"/>
      <c r="D10" s="1"/>
      <c r="E10" s="2"/>
      <c r="F10" s="2"/>
      <c r="G10" s="43" t="s">
        <v>11</v>
      </c>
      <c r="H10" s="44"/>
      <c r="I10" s="44" t="s">
        <v>12</v>
      </c>
      <c r="J10" s="44"/>
      <c r="K10" s="44"/>
    </row>
    <row r="11" spans="1:11" ht="71.25" customHeight="1" x14ac:dyDescent="0.25">
      <c r="A11" s="4"/>
      <c r="B11" s="1"/>
      <c r="C11" s="1"/>
      <c r="D11" s="1"/>
      <c r="E11" s="2"/>
      <c r="F11" s="2"/>
      <c r="G11" s="45"/>
      <c r="H11" s="45"/>
      <c r="I11" s="45"/>
      <c r="J11" s="45"/>
      <c r="K11" s="45"/>
    </row>
    <row r="12" spans="1:11" ht="15.75" x14ac:dyDescent="0.25">
      <c r="J12" s="6"/>
      <c r="K12" s="7"/>
    </row>
  </sheetData>
  <mergeCells count="4">
    <mergeCell ref="G10:H11"/>
    <mergeCell ref="I10:K11"/>
    <mergeCell ref="A9:D9"/>
    <mergeCell ref="G1:K1"/>
  </mergeCells>
  <pageMargins left="0.7" right="0.7" top="0.75" bottom="0.75" header="0.3" footer="0.3"/>
  <pageSetup paperSize="9" scale="6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 Windows</cp:lastModifiedBy>
  <cp:lastPrinted>2022-12-16T07:30:41Z</cp:lastPrinted>
  <dcterms:created xsi:type="dcterms:W3CDTF">2020-03-30T09:18:46Z</dcterms:created>
  <dcterms:modified xsi:type="dcterms:W3CDTF">2022-12-19T16:57:30Z</dcterms:modified>
</cp:coreProperties>
</file>