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3\Закупки\Конкурентные закупки\2 закупка 01.2023 Запрос котировок (уборка КХ)\"/>
    </mc:Choice>
  </mc:AlternateContent>
  <bookViews>
    <workbookView xWindow="22935" yWindow="-105" windowWidth="30930" windowHeight="168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2" i="1" l="1"/>
  <c r="F22" i="1" l="1"/>
  <c r="E22" i="1"/>
  <c r="H20" i="1"/>
  <c r="I20" i="1" s="1"/>
  <c r="J20" i="1" s="1"/>
  <c r="K20" i="1"/>
  <c r="H22" i="1" l="1"/>
  <c r="I22" i="1" s="1"/>
  <c r="J22" i="1" s="1"/>
  <c r="K21" i="1"/>
  <c r="H21" i="1"/>
  <c r="I21" i="1" s="1"/>
  <c r="J21" i="1" s="1"/>
  <c r="K19" i="1"/>
  <c r="H19" i="1"/>
  <c r="I19" i="1" s="1"/>
  <c r="J19" i="1" s="1"/>
  <c r="K18" i="1"/>
  <c r="H18" i="1"/>
  <c r="I18" i="1" s="1"/>
  <c r="J18" i="1" s="1"/>
  <c r="K17" i="1"/>
  <c r="H17" i="1"/>
  <c r="I17" i="1" s="1"/>
  <c r="J17" i="1" s="1"/>
  <c r="K16" i="1"/>
  <c r="H16" i="1"/>
  <c r="I16" i="1" s="1"/>
  <c r="J16" i="1" s="1"/>
  <c r="H4" i="1" l="1"/>
  <c r="I4" i="1" s="1"/>
  <c r="J4" i="1" s="1"/>
  <c r="K4" i="1"/>
  <c r="H5" i="1"/>
  <c r="I5" i="1" s="1"/>
  <c r="J5" i="1" s="1"/>
  <c r="K5" i="1"/>
  <c r="H6" i="1"/>
  <c r="I6" i="1" s="1"/>
  <c r="J6" i="1" s="1"/>
  <c r="K6" i="1"/>
  <c r="H7" i="1"/>
  <c r="I7" i="1" s="1"/>
  <c r="J7" i="1" s="1"/>
  <c r="K7" i="1"/>
  <c r="H8" i="1"/>
  <c r="I8" i="1" s="1"/>
  <c r="J8" i="1" s="1"/>
  <c r="K8" i="1"/>
  <c r="H9" i="1"/>
  <c r="I9" i="1" s="1"/>
  <c r="J9" i="1" s="1"/>
  <c r="K9" i="1"/>
  <c r="H10" i="1"/>
  <c r="I10" i="1" s="1"/>
  <c r="J10" i="1" s="1"/>
  <c r="K10" i="1"/>
  <c r="H11" i="1"/>
  <c r="I11" i="1" s="1"/>
  <c r="J11" i="1" s="1"/>
  <c r="K11" i="1"/>
  <c r="H12" i="1"/>
  <c r="I12" i="1" s="1"/>
  <c r="J12" i="1" s="1"/>
  <c r="K12" i="1"/>
  <c r="H13" i="1"/>
  <c r="I13" i="1" s="1"/>
  <c r="J13" i="1" s="1"/>
  <c r="K13" i="1"/>
  <c r="K14" i="1" l="1"/>
  <c r="K22" i="1" s="1"/>
  <c r="H14" i="1"/>
  <c r="I14" i="1" s="1"/>
  <c r="J14" i="1" s="1"/>
</calcChain>
</file>

<file path=xl/sharedStrings.xml><?xml version="1.0" encoding="utf-8"?>
<sst xmlns="http://schemas.openxmlformats.org/spreadsheetml/2006/main" count="70" uniqueCount="54">
  <si>
    <t>Объект закупки</t>
  </si>
  <si>
    <t>Ед. изм</t>
  </si>
  <si>
    <t>Кол-во</t>
  </si>
  <si>
    <t>Средняя арифметическая цена</t>
  </si>
  <si>
    <t>№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</si>
  <si>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</si>
  <si>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</si>
  <si>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</si>
  <si>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</si>
  <si>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</si>
  <si>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Итого:</t>
  </si>
  <si>
    <t>1</t>
  </si>
  <si>
    <t>Директор АНО «Центр городского развития Мурманской области»</t>
  </si>
  <si>
    <t>__________ В. А. Миронова</t>
  </si>
  <si>
    <t>2</t>
  </si>
  <si>
    <t>Уборка помещения (февраль)</t>
  </si>
  <si>
    <t>Уборка помещения (март)</t>
  </si>
  <si>
    <t>Уборка помещения (апрель)</t>
  </si>
  <si>
    <t>Уборка помещения (май)</t>
  </si>
  <si>
    <t>Уборка помещения (июнь)</t>
  </si>
  <si>
    <t>Уборка помещения (август)</t>
  </si>
  <si>
    <t>Уборка помещения (сентябрь)</t>
  </si>
  <si>
    <t>Уборка помещения (октябрь)</t>
  </si>
  <si>
    <t>Уборка помещения (ноябрь)</t>
  </si>
  <si>
    <t>Уборка помещения (декабрь)</t>
  </si>
  <si>
    <t>Уборка помещения (июль)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</si>
  <si>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</si>
  <si>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</si>
  <si>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</si>
  <si>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</si>
  <si>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</si>
  <si>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</si>
  <si>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</si>
  <si>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</si>
  <si>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</si>
  <si>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</si>
  <si>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</si>
  <si>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2.1</t>
  </si>
  <si>
    <t>2.2</t>
  </si>
  <si>
    <t>2.3</t>
  </si>
  <si>
    <t>2.4</t>
  </si>
  <si>
    <t>2.5</t>
  </si>
  <si>
    <t>2.6</t>
  </si>
  <si>
    <t>Уборка снега (февраль)</t>
  </si>
  <si>
    <t>Уборка снега (март)</t>
  </si>
  <si>
    <t>Уборка снега (апрель)</t>
  </si>
  <si>
    <t>Уборка снега (октябрь)</t>
  </si>
  <si>
    <t>Уборка снега (ноябрь)</t>
  </si>
  <si>
    <t>Уборка снега (декабрь)</t>
  </si>
  <si>
    <t>Среднее Квадратичное отлонение</t>
  </si>
  <si>
    <t>Содержание объекта (стоимость, руб.)</t>
  </si>
  <si>
    <t>Содержание территории объекта (стоимость, руб.)</t>
  </si>
  <si>
    <t xml:space="preserve">Человеко-день </t>
  </si>
  <si>
    <t>оказание услуг по комплексной уборке помещений и территории объекта «Культурный хаб Контейнер-Холл» (27.01.2023)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</si>
</sst>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/>
    </xf>
    <xf numFmtId="4" fontId="3" fillId="0" borderId="1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4" fontId="3" fillId="0" borderId="0" xfId="0" applyNumberFormat="1" applyFont="1" applyBorder="1" applyAlignment="1">
      <alignment wrapText="1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0" borderId="23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/>
    </xf>
    <xf numFmtId="4" fontId="3" fillId="0" borderId="2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/>
    </xf>
    <xf numFmtId="4" fontId="3" fillId="0" borderId="26" xfId="0" applyNumberFormat="1" applyFont="1" applyFill="1" applyBorder="1" applyAlignment="1">
      <alignment horizontal="center" vertical="center" wrapText="1"/>
    </xf>
    <xf numFmtId="4" fontId="3" fillId="0" borderId="27" xfId="0" applyNumberFormat="1" applyFont="1" applyFill="1" applyBorder="1" applyAlignment="1">
      <alignment horizontal="center" vertical="center" wrapText="1"/>
    </xf>
    <xf numFmtId="4" fontId="3" fillId="0" borderId="28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9" fontId="3" fillId="0" borderId="29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4" fontId="3" fillId="0" borderId="33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25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5" fillId="0" borderId="34" xfId="0" applyNumberFormat="1" applyFont="1" applyBorder="1" applyAlignment="1">
      <alignment horizontal="center" vertical="center"/>
    </xf>
    <xf numFmtId="4" fontId="3" fillId="0" borderId="35" xfId="0" applyNumberFormat="1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49" fontId="3" fillId="0" borderId="32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0" fontId="3" fillId="0" borderId="36" xfId="0" applyFont="1" applyBorder="1" applyAlignment="1">
      <alignment horizontal="center"/>
    </xf>
    <xf numFmtId="4" fontId="5" fillId="0" borderId="9" xfId="0" applyNumberFormat="1" applyFont="1" applyBorder="1" applyAlignment="1">
      <alignment horizontal="center" vertical="center"/>
    </xf>
    <xf numFmtId="4" fontId="3" fillId="0" borderId="40" xfId="0" applyNumberFormat="1" applyFont="1" applyFill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/>
    </xf>
    <xf numFmtId="4" fontId="3" fillId="0" borderId="43" xfId="0" applyNumberFormat="1" applyFont="1" applyFill="1" applyBorder="1" applyAlignment="1">
      <alignment horizontal="center" vertical="center" wrapText="1"/>
    </xf>
    <xf numFmtId="4" fontId="3" fillId="0" borderId="45" xfId="0" applyNumberFormat="1" applyFont="1" applyBorder="1" applyAlignment="1">
      <alignment horizontal="center" vertical="center"/>
    </xf>
    <xf numFmtId="4" fontId="5" fillId="0" borderId="44" xfId="0" applyNumberFormat="1" applyFont="1" applyBorder="1" applyAlignment="1">
      <alignment horizontal="center" vertical="center"/>
    </xf>
    <xf numFmtId="4" fontId="3" fillId="0" borderId="18" xfId="0" applyNumberFormat="1" applyFont="1" applyFill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/>
    </xf>
    <xf numFmtId="4" fontId="3" fillId="0" borderId="41" xfId="0" applyNumberFormat="1" applyFont="1" applyFill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/>
    </xf>
    <xf numFmtId="4" fontId="5" fillId="0" borderId="42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right" vertical="center"/>
    </xf>
    <xf numFmtId="49" fontId="3" fillId="0" borderId="25" xfId="0" applyNumberFormat="1" applyFont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5" fillId="0" borderId="50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zoomScaleNormal="100" workbookViewId="0">
      <selection activeCell="I13" sqref="I13"/>
    </sheetView>
  </sheetViews>
  <sheetFormatPr defaultRowHeight="15" x14ac:dyDescent="0.25"/>
  <cols>
    <col min="1" max="1" width="8.28515625" style="5" customWidth="1"/>
    <col min="2" max="2" width="47.85546875" customWidth="1"/>
    <col min="3" max="3" width="17.5703125" customWidth="1"/>
    <col min="5" max="6" width="17.7109375" style="3" customWidth="1"/>
    <col min="7" max="8" width="17.140625" style="3" customWidth="1"/>
    <col min="9" max="9" width="16.7109375" style="3" customWidth="1"/>
    <col min="10" max="10" width="20.7109375" style="3" customWidth="1"/>
    <col min="11" max="11" width="16.140625" style="3" customWidth="1"/>
    <col min="12" max="12" width="12.28515625" bestFit="1" customWidth="1"/>
    <col min="13" max="13" width="11.7109375" style="34" bestFit="1" customWidth="1"/>
    <col min="14" max="14" width="11.7109375" style="3" bestFit="1" customWidth="1"/>
  </cols>
  <sheetData>
    <row r="1" spans="1:13" ht="54" customHeight="1" thickBot="1" x14ac:dyDescent="0.3">
      <c r="A1" s="16"/>
      <c r="B1" s="17"/>
      <c r="C1" s="17"/>
      <c r="D1" s="17"/>
      <c r="E1" s="18"/>
      <c r="F1" s="18"/>
      <c r="G1" s="75" t="s">
        <v>53</v>
      </c>
      <c r="H1" s="75"/>
      <c r="I1" s="75"/>
      <c r="J1" s="75"/>
      <c r="K1" s="75"/>
    </row>
    <row r="2" spans="1:13" ht="60.75" thickBot="1" x14ac:dyDescent="0.3">
      <c r="A2" s="35" t="s">
        <v>4</v>
      </c>
      <c r="B2" s="13" t="s">
        <v>0</v>
      </c>
      <c r="C2" s="14" t="s">
        <v>1</v>
      </c>
      <c r="D2" s="15" t="s">
        <v>2</v>
      </c>
      <c r="E2" s="24" t="s">
        <v>6</v>
      </c>
      <c r="F2" s="9" t="s">
        <v>7</v>
      </c>
      <c r="G2" s="25" t="s">
        <v>8</v>
      </c>
      <c r="H2" s="8" t="s">
        <v>3</v>
      </c>
      <c r="I2" s="9" t="s">
        <v>49</v>
      </c>
      <c r="J2" s="10" t="s">
        <v>5</v>
      </c>
      <c r="K2" s="28" t="s">
        <v>9</v>
      </c>
    </row>
    <row r="3" spans="1:13" ht="15.75" thickBot="1" x14ac:dyDescent="0.3">
      <c r="A3" s="35" t="s">
        <v>11</v>
      </c>
      <c r="B3" s="76" t="s">
        <v>50</v>
      </c>
      <c r="C3" s="77"/>
      <c r="D3" s="77"/>
      <c r="E3" s="77"/>
      <c r="F3" s="77"/>
      <c r="G3" s="77"/>
      <c r="H3" s="77"/>
      <c r="I3" s="77"/>
      <c r="J3" s="77"/>
      <c r="K3" s="78"/>
      <c r="M3" s="3"/>
    </row>
    <row r="4" spans="1:13" x14ac:dyDescent="0.25">
      <c r="A4" s="47" t="s">
        <v>26</v>
      </c>
      <c r="B4" s="57" t="s">
        <v>15</v>
      </c>
      <c r="C4" s="52" t="s">
        <v>52</v>
      </c>
      <c r="D4" s="53">
        <v>9</v>
      </c>
      <c r="E4" s="22">
        <v>24300</v>
      </c>
      <c r="F4" s="20">
        <v>23288.67</v>
      </c>
      <c r="G4" s="26">
        <v>24705</v>
      </c>
      <c r="H4" s="29">
        <f t="shared" ref="H4:H13" si="0">AVERAGE(E4:G4)</f>
        <v>24097.89</v>
      </c>
      <c r="I4" s="21">
        <f t="shared" ref="I4:I13" si="1">SQRT(((SUM((POWER(E4-H4,2)),(POWER(F4-H4,2)),(POWER(G4-H4,2)))/(COLUMNS(E4:G4)-1))))</f>
        <v>729.47515811026858</v>
      </c>
      <c r="J4" s="30">
        <f t="shared" ref="J4:J13" si="2">I4/H4*100</f>
        <v>3.027132907114559</v>
      </c>
      <c r="K4" s="12">
        <f t="shared" ref="K4:K13" si="3">AVERAGE(E4:G4)</f>
        <v>24097.89</v>
      </c>
      <c r="M4" s="3"/>
    </row>
    <row r="5" spans="1:13" x14ac:dyDescent="0.25">
      <c r="A5" s="48" t="s">
        <v>27</v>
      </c>
      <c r="B5" s="38" t="s">
        <v>16</v>
      </c>
      <c r="C5" s="52" t="s">
        <v>52</v>
      </c>
      <c r="D5" s="36">
        <v>13</v>
      </c>
      <c r="E5" s="22">
        <v>35100</v>
      </c>
      <c r="F5" s="20">
        <v>33639.19</v>
      </c>
      <c r="G5" s="26">
        <v>35685</v>
      </c>
      <c r="H5" s="29">
        <f t="shared" si="0"/>
        <v>34808.063333333332</v>
      </c>
      <c r="I5" s="21">
        <f t="shared" si="1"/>
        <v>1053.6863394926077</v>
      </c>
      <c r="J5" s="30">
        <f t="shared" si="2"/>
        <v>3.0271329071145519</v>
      </c>
      <c r="K5" s="12">
        <f t="shared" si="3"/>
        <v>34808.063333333332</v>
      </c>
      <c r="M5" s="3"/>
    </row>
    <row r="6" spans="1:13" x14ac:dyDescent="0.25">
      <c r="A6" s="48" t="s">
        <v>28</v>
      </c>
      <c r="B6" s="38" t="s">
        <v>17</v>
      </c>
      <c r="C6" s="52" t="s">
        <v>52</v>
      </c>
      <c r="D6" s="36">
        <v>13</v>
      </c>
      <c r="E6" s="22">
        <v>35100</v>
      </c>
      <c r="F6" s="20">
        <v>33639.19</v>
      </c>
      <c r="G6" s="26">
        <v>35685</v>
      </c>
      <c r="H6" s="29">
        <f t="shared" si="0"/>
        <v>34808.063333333332</v>
      </c>
      <c r="I6" s="21">
        <f t="shared" si="1"/>
        <v>1053.6863394926077</v>
      </c>
      <c r="J6" s="30">
        <f t="shared" si="2"/>
        <v>3.0271329071145519</v>
      </c>
      <c r="K6" s="12">
        <f t="shared" si="3"/>
        <v>34808.063333333332</v>
      </c>
      <c r="M6" s="3"/>
    </row>
    <row r="7" spans="1:13" x14ac:dyDescent="0.25">
      <c r="A7" s="48" t="s">
        <v>29</v>
      </c>
      <c r="B7" s="38" t="s">
        <v>18</v>
      </c>
      <c r="C7" s="52" t="s">
        <v>52</v>
      </c>
      <c r="D7" s="36">
        <v>14</v>
      </c>
      <c r="E7" s="22">
        <v>37800</v>
      </c>
      <c r="F7" s="20">
        <v>36226.82</v>
      </c>
      <c r="G7" s="26">
        <v>38430</v>
      </c>
      <c r="H7" s="29">
        <f t="shared" si="0"/>
        <v>37485.606666666667</v>
      </c>
      <c r="I7" s="21">
        <f t="shared" si="1"/>
        <v>1134.7391348381943</v>
      </c>
      <c r="J7" s="30">
        <f t="shared" si="2"/>
        <v>3.0271329071145558</v>
      </c>
      <c r="K7" s="12">
        <f t="shared" si="3"/>
        <v>37485.606666666667</v>
      </c>
      <c r="M7" s="3"/>
    </row>
    <row r="8" spans="1:13" x14ac:dyDescent="0.25">
      <c r="A8" s="48" t="s">
        <v>30</v>
      </c>
      <c r="B8" s="38" t="s">
        <v>19</v>
      </c>
      <c r="C8" s="52" t="s">
        <v>52</v>
      </c>
      <c r="D8" s="36">
        <v>21</v>
      </c>
      <c r="E8" s="22">
        <v>56700</v>
      </c>
      <c r="F8" s="20">
        <v>54340.23</v>
      </c>
      <c r="G8" s="26">
        <v>57645</v>
      </c>
      <c r="H8" s="29">
        <f t="shared" si="0"/>
        <v>56228.41</v>
      </c>
      <c r="I8" s="21">
        <f t="shared" si="1"/>
        <v>1702.1087022572895</v>
      </c>
      <c r="J8" s="30">
        <f t="shared" si="2"/>
        <v>3.0271329071145514</v>
      </c>
      <c r="K8" s="12">
        <f t="shared" si="3"/>
        <v>56228.41</v>
      </c>
      <c r="M8" s="3"/>
    </row>
    <row r="9" spans="1:13" x14ac:dyDescent="0.25">
      <c r="A9" s="48" t="s">
        <v>31</v>
      </c>
      <c r="B9" s="38" t="s">
        <v>25</v>
      </c>
      <c r="C9" s="52" t="s">
        <v>52</v>
      </c>
      <c r="D9" s="36">
        <v>23</v>
      </c>
      <c r="E9" s="22">
        <v>62100</v>
      </c>
      <c r="F9" s="20">
        <v>59515.49</v>
      </c>
      <c r="G9" s="26">
        <v>63135</v>
      </c>
      <c r="H9" s="29">
        <f t="shared" si="0"/>
        <v>61583.496666666666</v>
      </c>
      <c r="I9" s="21">
        <f t="shared" si="1"/>
        <v>1864.2142929484628</v>
      </c>
      <c r="J9" s="30">
        <f t="shared" si="2"/>
        <v>3.0271329071145567</v>
      </c>
      <c r="K9" s="12">
        <f t="shared" si="3"/>
        <v>61583.496666666666</v>
      </c>
      <c r="M9" s="3"/>
    </row>
    <row r="10" spans="1:13" x14ac:dyDescent="0.25">
      <c r="A10" s="48" t="s">
        <v>32</v>
      </c>
      <c r="B10" s="38" t="s">
        <v>20</v>
      </c>
      <c r="C10" s="52" t="s">
        <v>52</v>
      </c>
      <c r="D10" s="36">
        <v>21</v>
      </c>
      <c r="E10" s="22">
        <v>56700</v>
      </c>
      <c r="F10" s="20">
        <v>54340.23</v>
      </c>
      <c r="G10" s="26">
        <v>57645</v>
      </c>
      <c r="H10" s="29">
        <f t="shared" si="0"/>
        <v>56228.41</v>
      </c>
      <c r="I10" s="21">
        <f t="shared" si="1"/>
        <v>1702.1087022572895</v>
      </c>
      <c r="J10" s="30">
        <f t="shared" si="2"/>
        <v>3.0271329071145514</v>
      </c>
      <c r="K10" s="12">
        <f t="shared" si="3"/>
        <v>56228.41</v>
      </c>
      <c r="M10" s="3"/>
    </row>
    <row r="11" spans="1:13" x14ac:dyDescent="0.25">
      <c r="A11" s="48" t="s">
        <v>33</v>
      </c>
      <c r="B11" s="38" t="s">
        <v>21</v>
      </c>
      <c r="C11" s="52" t="s">
        <v>52</v>
      </c>
      <c r="D11" s="36">
        <v>22</v>
      </c>
      <c r="E11" s="22">
        <v>59400</v>
      </c>
      <c r="F11" s="20">
        <v>56927.86</v>
      </c>
      <c r="G11" s="26">
        <v>60390</v>
      </c>
      <c r="H11" s="29">
        <f t="shared" si="0"/>
        <v>58905.953333333331</v>
      </c>
      <c r="I11" s="21">
        <f t="shared" si="1"/>
        <v>1783.1614976028761</v>
      </c>
      <c r="J11" s="30">
        <f t="shared" si="2"/>
        <v>3.027132907114555</v>
      </c>
      <c r="K11" s="12">
        <f t="shared" si="3"/>
        <v>58905.953333333331</v>
      </c>
      <c r="M11" s="3"/>
    </row>
    <row r="12" spans="1:13" x14ac:dyDescent="0.25">
      <c r="A12" s="48" t="s">
        <v>34</v>
      </c>
      <c r="B12" s="38" t="s">
        <v>22</v>
      </c>
      <c r="C12" s="52" t="s">
        <v>52</v>
      </c>
      <c r="D12" s="36">
        <v>22</v>
      </c>
      <c r="E12" s="22">
        <v>59400</v>
      </c>
      <c r="F12" s="20">
        <v>56927.86</v>
      </c>
      <c r="G12" s="26">
        <v>60390</v>
      </c>
      <c r="H12" s="29">
        <f t="shared" si="0"/>
        <v>58905.953333333331</v>
      </c>
      <c r="I12" s="21">
        <f t="shared" si="1"/>
        <v>1783.1614976028761</v>
      </c>
      <c r="J12" s="30">
        <f t="shared" si="2"/>
        <v>3.027132907114555</v>
      </c>
      <c r="K12" s="12">
        <f t="shared" si="3"/>
        <v>58905.953333333331</v>
      </c>
      <c r="M12" s="3"/>
    </row>
    <row r="13" spans="1:13" x14ac:dyDescent="0.25">
      <c r="A13" s="48" t="s">
        <v>35</v>
      </c>
      <c r="B13" s="38" t="s">
        <v>23</v>
      </c>
      <c r="C13" s="52" t="s">
        <v>52</v>
      </c>
      <c r="D13" s="36">
        <v>21</v>
      </c>
      <c r="E13" s="22">
        <v>56700</v>
      </c>
      <c r="F13" s="20">
        <v>54340.23</v>
      </c>
      <c r="G13" s="26">
        <v>57645</v>
      </c>
      <c r="H13" s="29">
        <f t="shared" si="0"/>
        <v>56228.41</v>
      </c>
      <c r="I13" s="21">
        <f t="shared" si="1"/>
        <v>1702.1087022572895</v>
      </c>
      <c r="J13" s="30">
        <f t="shared" si="2"/>
        <v>3.0271329071145514</v>
      </c>
      <c r="K13" s="12">
        <f t="shared" si="3"/>
        <v>56228.41</v>
      </c>
      <c r="M13" s="3"/>
    </row>
    <row r="14" spans="1:13" ht="15.75" thickBot="1" x14ac:dyDescent="0.3">
      <c r="A14" s="49" t="s">
        <v>36</v>
      </c>
      <c r="B14" s="39" t="s">
        <v>24</v>
      </c>
      <c r="C14" s="52" t="s">
        <v>52</v>
      </c>
      <c r="D14" s="37">
        <v>23</v>
      </c>
      <c r="E14" s="40">
        <v>62100</v>
      </c>
      <c r="F14" s="41">
        <v>59515.49</v>
      </c>
      <c r="G14" s="42">
        <v>63135</v>
      </c>
      <c r="H14" s="43">
        <f t="shared" ref="H14" si="4">AVERAGE(E14:G14)</f>
        <v>61583.496666666666</v>
      </c>
      <c r="I14" s="44">
        <f t="shared" ref="I14" si="5">SQRT(((SUM((POWER(E14-H14,2)),(POWER(F14-H14,2)),(POWER(G14-H14,2)))/(COLUMNS(E14:G14)-1))))</f>
        <v>1864.2142929484628</v>
      </c>
      <c r="J14" s="45">
        <f t="shared" ref="J14" si="6">I14/H14*100</f>
        <v>3.0271329071145567</v>
      </c>
      <c r="K14" s="46">
        <f t="shared" ref="K14" si="7">AVERAGE(E14:G14)</f>
        <v>61583.496666666666</v>
      </c>
      <c r="M14" s="3"/>
    </row>
    <row r="15" spans="1:13" ht="15.75" thickBot="1" x14ac:dyDescent="0.3">
      <c r="A15" s="35" t="s">
        <v>14</v>
      </c>
      <c r="B15" s="76" t="s">
        <v>51</v>
      </c>
      <c r="C15" s="79"/>
      <c r="D15" s="77"/>
      <c r="E15" s="77"/>
      <c r="F15" s="77"/>
      <c r="G15" s="77"/>
      <c r="H15" s="79"/>
      <c r="I15" s="79"/>
      <c r="J15" s="79"/>
      <c r="K15" s="78"/>
      <c r="M15" s="3"/>
    </row>
    <row r="16" spans="1:13" x14ac:dyDescent="0.25">
      <c r="A16" s="47" t="s">
        <v>37</v>
      </c>
      <c r="B16" s="80" t="s">
        <v>43</v>
      </c>
      <c r="C16" s="87" t="s">
        <v>52</v>
      </c>
      <c r="D16" s="84">
        <v>22</v>
      </c>
      <c r="E16" s="54">
        <v>46200</v>
      </c>
      <c r="F16" s="55">
        <v>43371.46</v>
      </c>
      <c r="G16" s="56">
        <v>50600</v>
      </c>
      <c r="H16" s="61">
        <f t="shared" ref="H16:H21" si="8">AVERAGE(E16:G16)</f>
        <v>46723.82</v>
      </c>
      <c r="I16" s="62">
        <f t="shared" ref="I16:I21" si="9">SQRT(((SUM((POWER(E16-H16,2)),(POWER(F16-H16,2)),(POWER(G16-H16,2)))/(COLUMNS(E16:G16)-1))))</f>
        <v>3642.6279218717914</v>
      </c>
      <c r="J16" s="63">
        <f t="shared" ref="J16:J21" si="10">I16/H16*100</f>
        <v>7.7960832865801448</v>
      </c>
      <c r="K16" s="12">
        <f t="shared" ref="K16:K21" si="11">AVERAGE(E16:G16)</f>
        <v>46723.82</v>
      </c>
      <c r="M16" s="3"/>
    </row>
    <row r="17" spans="1:13" x14ac:dyDescent="0.25">
      <c r="A17" s="50" t="s">
        <v>38</v>
      </c>
      <c r="B17" s="81" t="s">
        <v>44</v>
      </c>
      <c r="C17" s="88" t="s">
        <v>52</v>
      </c>
      <c r="D17" s="85">
        <v>31</v>
      </c>
      <c r="E17" s="23">
        <v>65100</v>
      </c>
      <c r="F17" s="19">
        <v>61114.33</v>
      </c>
      <c r="G17" s="27">
        <v>71300</v>
      </c>
      <c r="H17" s="64">
        <f t="shared" si="8"/>
        <v>65838.11</v>
      </c>
      <c r="I17" s="60">
        <f t="shared" si="9"/>
        <v>5132.7938899102492</v>
      </c>
      <c r="J17" s="65">
        <f t="shared" si="10"/>
        <v>7.7960832865801422</v>
      </c>
      <c r="K17" s="12">
        <f t="shared" si="11"/>
        <v>65838.11</v>
      </c>
      <c r="M17" s="3"/>
    </row>
    <row r="18" spans="1:13" x14ac:dyDescent="0.25">
      <c r="A18" s="50" t="s">
        <v>39</v>
      </c>
      <c r="B18" s="81" t="s">
        <v>45</v>
      </c>
      <c r="C18" s="88" t="s">
        <v>52</v>
      </c>
      <c r="D18" s="85">
        <v>30</v>
      </c>
      <c r="E18" s="31">
        <v>63000</v>
      </c>
      <c r="F18" s="32">
        <v>59142.9</v>
      </c>
      <c r="G18" s="33">
        <v>69000</v>
      </c>
      <c r="H18" s="64">
        <f t="shared" si="8"/>
        <v>63714.299999999996</v>
      </c>
      <c r="I18" s="60">
        <f t="shared" si="9"/>
        <v>4967.2198934615317</v>
      </c>
      <c r="J18" s="65">
        <f t="shared" si="10"/>
        <v>7.7960832865801422</v>
      </c>
      <c r="K18" s="12">
        <f t="shared" si="11"/>
        <v>63714.299999999996</v>
      </c>
      <c r="M18" s="3"/>
    </row>
    <row r="19" spans="1:13" x14ac:dyDescent="0.25">
      <c r="A19" s="50" t="s">
        <v>40</v>
      </c>
      <c r="B19" s="81" t="s">
        <v>46</v>
      </c>
      <c r="C19" s="88" t="s">
        <v>52</v>
      </c>
      <c r="D19" s="85">
        <v>31</v>
      </c>
      <c r="E19" s="31">
        <v>65100</v>
      </c>
      <c r="F19" s="32">
        <v>61114.33</v>
      </c>
      <c r="G19" s="33">
        <v>71300</v>
      </c>
      <c r="H19" s="64">
        <f>AVERAGE(E19:G19)</f>
        <v>65838.11</v>
      </c>
      <c r="I19" s="60">
        <f>SQRT(((SUM((POWER(E19-H19,2)),(POWER(F19-H19,2)),(POWER(G19-H19,2)))/(COLUMNS(E19:G19)-1))))</f>
        <v>5132.7938899102492</v>
      </c>
      <c r="J19" s="65">
        <f>I19/H19*100</f>
        <v>7.7960832865801422</v>
      </c>
      <c r="K19" s="12">
        <f>AVERAGE(E19:G19)</f>
        <v>65838.11</v>
      </c>
      <c r="M19" s="3"/>
    </row>
    <row r="20" spans="1:13" x14ac:dyDescent="0.25">
      <c r="A20" s="50" t="s">
        <v>41</v>
      </c>
      <c r="B20" s="82" t="s">
        <v>47</v>
      </c>
      <c r="C20" s="88" t="s">
        <v>52</v>
      </c>
      <c r="D20" s="85">
        <v>30</v>
      </c>
      <c r="E20" s="31">
        <v>63000</v>
      </c>
      <c r="F20" s="32">
        <v>59142.9</v>
      </c>
      <c r="G20" s="33">
        <v>69000</v>
      </c>
      <c r="H20" s="64">
        <f>AVERAGE(E20:G20)</f>
        <v>63714.299999999996</v>
      </c>
      <c r="I20" s="60">
        <f>SQRT(((SUM((POWER(E20-H20,2)),(POWER(F20-H20,2)),(POWER(G20-H20,2)))/(COLUMNS(E20:G20)-1))))</f>
        <v>4967.2198934615317</v>
      </c>
      <c r="J20" s="65">
        <f>I20/H20*100</f>
        <v>7.7960832865801422</v>
      </c>
      <c r="K20" s="12">
        <f>AVERAGE(E20:G20)</f>
        <v>63714.299999999996</v>
      </c>
      <c r="M20" s="3"/>
    </row>
    <row r="21" spans="1:13" ht="15.75" thickBot="1" x14ac:dyDescent="0.3">
      <c r="A21" s="51" t="s">
        <v>42</v>
      </c>
      <c r="B21" s="83" t="s">
        <v>48</v>
      </c>
      <c r="C21" s="89" t="s">
        <v>52</v>
      </c>
      <c r="D21" s="86">
        <v>31</v>
      </c>
      <c r="E21" s="31">
        <v>65100</v>
      </c>
      <c r="F21" s="32">
        <v>61114.33</v>
      </c>
      <c r="G21" s="33">
        <v>71300</v>
      </c>
      <c r="H21" s="66">
        <f t="shared" si="8"/>
        <v>65838.11</v>
      </c>
      <c r="I21" s="67">
        <f t="shared" si="9"/>
        <v>5132.7938899102492</v>
      </c>
      <c r="J21" s="68">
        <f t="shared" si="10"/>
        <v>7.7960832865801422</v>
      </c>
      <c r="K21" s="59">
        <f t="shared" si="11"/>
        <v>65838.11</v>
      </c>
      <c r="M21" s="3"/>
    </row>
    <row r="22" spans="1:13" ht="15.75" thickBot="1" x14ac:dyDescent="0.3">
      <c r="A22" s="72" t="s">
        <v>10</v>
      </c>
      <c r="B22" s="73"/>
      <c r="C22" s="73"/>
      <c r="D22" s="74"/>
      <c r="E22" s="8">
        <f>SUM(E3:E21)</f>
        <v>912900</v>
      </c>
      <c r="F22" s="9">
        <f>SUM(F3:F21)</f>
        <v>867701.50999999989</v>
      </c>
      <c r="G22" s="25">
        <f>SUM(G3:G21)</f>
        <v>956990</v>
      </c>
      <c r="H22" s="8">
        <f t="shared" ref="H22" si="12">AVERAGE(E22:G22)</f>
        <v>912530.5033333333</v>
      </c>
      <c r="I22" s="11">
        <f t="shared" ref="I22" si="13">SQRT(((SUM((POWER(E22-H22,2)),(POWER(F22-H22,2)),(POWER(G22-H22,2)))/(COLUMNS(E22:G22)-1))))</f>
        <v>44645.391783027713</v>
      </c>
      <c r="J22" s="58">
        <f t="shared" ref="J22" si="14">I22/H22*100</f>
        <v>4.8924821274406689</v>
      </c>
      <c r="K22" s="28">
        <f>SUM(K3:K21)</f>
        <v>912530.5033333333</v>
      </c>
    </row>
    <row r="23" spans="1:13" ht="32.25" customHeight="1" x14ac:dyDescent="0.25">
      <c r="A23" s="4"/>
      <c r="B23" s="1"/>
      <c r="C23" s="1"/>
      <c r="D23" s="1"/>
      <c r="E23" s="2"/>
      <c r="F23" s="2"/>
      <c r="G23" s="69" t="s">
        <v>12</v>
      </c>
      <c r="H23" s="69"/>
      <c r="I23" s="69" t="s">
        <v>13</v>
      </c>
      <c r="J23" s="69"/>
      <c r="K23" s="71"/>
    </row>
    <row r="24" spans="1:13" ht="30.75" customHeight="1" x14ac:dyDescent="0.25">
      <c r="A24" s="4"/>
      <c r="B24" s="1"/>
      <c r="C24" s="1"/>
      <c r="D24" s="1"/>
      <c r="E24" s="2"/>
      <c r="F24" s="2"/>
      <c r="G24" s="70"/>
      <c r="H24" s="70"/>
      <c r="I24" s="70"/>
      <c r="J24" s="70"/>
      <c r="K24" s="70"/>
    </row>
    <row r="25" spans="1:13" ht="15.75" x14ac:dyDescent="0.25">
      <c r="J25" s="6"/>
      <c r="K25" s="7"/>
    </row>
  </sheetData>
  <mergeCells count="6">
    <mergeCell ref="G23:H24"/>
    <mergeCell ref="I23:K24"/>
    <mergeCell ref="A22:D22"/>
    <mergeCell ref="G1:K1"/>
    <mergeCell ref="B3:K3"/>
    <mergeCell ref="B15:K15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2023-01-26T08:38:19Z</cp:lastPrinted>
  <dcterms:created xsi:type="dcterms:W3CDTF">2020-03-30T09:18:46Z</dcterms:created>
  <dcterms:modified xsi:type="dcterms:W3CDTF">2023-01-27T12:01:11Z</dcterms:modified>
</cp:coreProperties>
</file>