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22\Закупки\Конкурентные закупки\12 закупка 04.2022 Конкурс (Устройство спорт. площадок)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5" i="1" l="1"/>
  <c r="I115" i="1" s="1"/>
  <c r="J115" i="1" s="1"/>
  <c r="E157" i="1"/>
  <c r="E132" i="1"/>
  <c r="E141" i="1"/>
  <c r="E156" i="1"/>
  <c r="E17" i="1"/>
  <c r="E39" i="1"/>
  <c r="E103" i="1"/>
  <c r="K115" i="1"/>
  <c r="H116" i="1"/>
  <c r="I116" i="1" s="1"/>
  <c r="J116" i="1" s="1"/>
  <c r="K116" i="1"/>
  <c r="H117" i="1"/>
  <c r="I117" i="1" s="1"/>
  <c r="J117" i="1" s="1"/>
  <c r="K117" i="1"/>
  <c r="F39" i="1" l="1"/>
  <c r="H154" i="1"/>
  <c r="I154" i="1" s="1"/>
  <c r="J154" i="1" s="1"/>
  <c r="K154" i="1"/>
  <c r="H139" i="1"/>
  <c r="I139" i="1" s="1"/>
  <c r="J139" i="1" s="1"/>
  <c r="K139" i="1"/>
  <c r="H130" i="1"/>
  <c r="I130" i="1" s="1"/>
  <c r="J130" i="1" s="1"/>
  <c r="K130" i="1"/>
  <c r="H86" i="1"/>
  <c r="I86" i="1" s="1"/>
  <c r="J86" i="1" s="1"/>
  <c r="K86" i="1"/>
  <c r="H67" i="1"/>
  <c r="I67" i="1" s="1"/>
  <c r="J67" i="1" s="1"/>
  <c r="K67" i="1"/>
  <c r="E69" i="1"/>
  <c r="H49" i="1" l="1"/>
  <c r="I49" i="1" s="1"/>
  <c r="J49" i="1" s="1"/>
  <c r="K49" i="1"/>
  <c r="H37" i="1"/>
  <c r="I37" i="1" s="1"/>
  <c r="J37" i="1" s="1"/>
  <c r="K37" i="1"/>
  <c r="H15" i="1"/>
  <c r="I15" i="1" s="1"/>
  <c r="J15" i="1" s="1"/>
  <c r="K15" i="1"/>
  <c r="F141" i="1" l="1"/>
  <c r="G156" i="1"/>
  <c r="F156" i="1"/>
  <c r="F132" i="1"/>
  <c r="G132" i="1"/>
  <c r="F119" i="1"/>
  <c r="E119" i="1"/>
  <c r="F103" i="1"/>
  <c r="G88" i="1"/>
  <c r="F88" i="1"/>
  <c r="E88" i="1"/>
  <c r="G69" i="1"/>
  <c r="F69" i="1"/>
  <c r="G51" i="1"/>
  <c r="F51" i="1"/>
  <c r="E51" i="1"/>
  <c r="G39" i="1"/>
  <c r="G17" i="1"/>
  <c r="F17" i="1"/>
  <c r="F157" i="1" s="1"/>
  <c r="G141" i="1"/>
  <c r="H144" i="1"/>
  <c r="I144" i="1" s="1"/>
  <c r="J144" i="1" s="1"/>
  <c r="K144" i="1"/>
  <c r="H145" i="1"/>
  <c r="I145" i="1" s="1"/>
  <c r="J145" i="1" s="1"/>
  <c r="K145" i="1"/>
  <c r="H146" i="1"/>
  <c r="I146" i="1" s="1"/>
  <c r="J146" i="1" s="1"/>
  <c r="K146" i="1"/>
  <c r="H147" i="1"/>
  <c r="I147" i="1" s="1"/>
  <c r="J147" i="1" s="1"/>
  <c r="K147" i="1"/>
  <c r="H148" i="1"/>
  <c r="I148" i="1" s="1"/>
  <c r="J148" i="1" s="1"/>
  <c r="K148" i="1"/>
  <c r="H149" i="1"/>
  <c r="I149" i="1" s="1"/>
  <c r="J149" i="1" s="1"/>
  <c r="K149" i="1"/>
  <c r="H150" i="1"/>
  <c r="I150" i="1" s="1"/>
  <c r="J150" i="1" s="1"/>
  <c r="K150" i="1"/>
  <c r="H151" i="1"/>
  <c r="I151" i="1" s="1"/>
  <c r="J151" i="1" s="1"/>
  <c r="K151" i="1"/>
  <c r="H152" i="1"/>
  <c r="I152" i="1" s="1"/>
  <c r="J152" i="1" s="1"/>
  <c r="K152" i="1"/>
  <c r="H153" i="1"/>
  <c r="I153" i="1" s="1"/>
  <c r="J153" i="1" s="1"/>
  <c r="K153" i="1"/>
  <c r="H142" i="1"/>
  <c r="I142" i="1" s="1"/>
  <c r="J142" i="1" s="1"/>
  <c r="K142" i="1"/>
  <c r="H143" i="1"/>
  <c r="I143" i="1" s="1"/>
  <c r="J143" i="1" s="1"/>
  <c r="K143" i="1"/>
  <c r="H155" i="1"/>
  <c r="I155" i="1" s="1"/>
  <c r="J155" i="1" s="1"/>
  <c r="K155" i="1"/>
  <c r="H135" i="1"/>
  <c r="I135" i="1" s="1"/>
  <c r="J135" i="1" s="1"/>
  <c r="K135" i="1"/>
  <c r="H136" i="1"/>
  <c r="I136" i="1" s="1"/>
  <c r="J136" i="1" s="1"/>
  <c r="K136" i="1"/>
  <c r="H137" i="1"/>
  <c r="I137" i="1" s="1"/>
  <c r="J137" i="1" s="1"/>
  <c r="K137" i="1"/>
  <c r="H138" i="1"/>
  <c r="I138" i="1" s="1"/>
  <c r="J138" i="1" s="1"/>
  <c r="K138" i="1"/>
  <c r="H140" i="1"/>
  <c r="I140" i="1" s="1"/>
  <c r="J140" i="1" s="1"/>
  <c r="K140" i="1"/>
  <c r="K134" i="1"/>
  <c r="H134" i="1"/>
  <c r="I134" i="1" s="1"/>
  <c r="J134" i="1" s="1"/>
  <c r="H122" i="1"/>
  <c r="I122" i="1" s="1"/>
  <c r="J122" i="1" s="1"/>
  <c r="K122" i="1"/>
  <c r="H123" i="1"/>
  <c r="I123" i="1" s="1"/>
  <c r="J123" i="1" s="1"/>
  <c r="K123" i="1"/>
  <c r="H124" i="1"/>
  <c r="I124" i="1" s="1"/>
  <c r="J124" i="1" s="1"/>
  <c r="K124" i="1"/>
  <c r="H125" i="1"/>
  <c r="I125" i="1" s="1"/>
  <c r="J125" i="1" s="1"/>
  <c r="K125" i="1"/>
  <c r="H126" i="1"/>
  <c r="I126" i="1" s="1"/>
  <c r="J126" i="1" s="1"/>
  <c r="K126" i="1"/>
  <c r="H127" i="1"/>
  <c r="I127" i="1" s="1"/>
  <c r="J127" i="1" s="1"/>
  <c r="K127" i="1"/>
  <c r="H128" i="1"/>
  <c r="I128" i="1" s="1"/>
  <c r="J128" i="1" s="1"/>
  <c r="K128" i="1"/>
  <c r="H129" i="1"/>
  <c r="I129" i="1" s="1"/>
  <c r="J129" i="1" s="1"/>
  <c r="K129" i="1"/>
  <c r="H131" i="1"/>
  <c r="I131" i="1" s="1"/>
  <c r="J131" i="1" s="1"/>
  <c r="K131" i="1"/>
  <c r="K121" i="1"/>
  <c r="H121" i="1"/>
  <c r="I121" i="1" s="1"/>
  <c r="J121" i="1" s="1"/>
  <c r="G119" i="1"/>
  <c r="H106" i="1"/>
  <c r="I106" i="1" s="1"/>
  <c r="J106" i="1" s="1"/>
  <c r="K106" i="1"/>
  <c r="H107" i="1"/>
  <c r="I107" i="1" s="1"/>
  <c r="J107" i="1" s="1"/>
  <c r="K107" i="1"/>
  <c r="H108" i="1"/>
  <c r="I108" i="1" s="1"/>
  <c r="J108" i="1" s="1"/>
  <c r="K108" i="1"/>
  <c r="H109" i="1"/>
  <c r="I109" i="1" s="1"/>
  <c r="J109" i="1" s="1"/>
  <c r="K109" i="1"/>
  <c r="H110" i="1"/>
  <c r="I110" i="1" s="1"/>
  <c r="J110" i="1" s="1"/>
  <c r="K110" i="1"/>
  <c r="H111" i="1"/>
  <c r="I111" i="1" s="1"/>
  <c r="J111" i="1" s="1"/>
  <c r="K111" i="1"/>
  <c r="H112" i="1"/>
  <c r="I112" i="1" s="1"/>
  <c r="J112" i="1" s="1"/>
  <c r="K112" i="1"/>
  <c r="H113" i="1"/>
  <c r="I113" i="1" s="1"/>
  <c r="J113" i="1" s="1"/>
  <c r="K113" i="1"/>
  <c r="H114" i="1"/>
  <c r="I114" i="1" s="1"/>
  <c r="J114" i="1" s="1"/>
  <c r="K114" i="1"/>
  <c r="H118" i="1"/>
  <c r="I118" i="1" s="1"/>
  <c r="J118" i="1" s="1"/>
  <c r="K118" i="1"/>
  <c r="K105" i="1"/>
  <c r="H105" i="1"/>
  <c r="I105" i="1" s="1"/>
  <c r="J105" i="1" s="1"/>
  <c r="H90" i="1"/>
  <c r="I90" i="1" s="1"/>
  <c r="J90" i="1" s="1"/>
  <c r="H72" i="1"/>
  <c r="I72" i="1" s="1"/>
  <c r="J72" i="1" s="1"/>
  <c r="K72" i="1"/>
  <c r="H73" i="1"/>
  <c r="I73" i="1" s="1"/>
  <c r="J73" i="1" s="1"/>
  <c r="K73" i="1"/>
  <c r="H74" i="1"/>
  <c r="I74" i="1" s="1"/>
  <c r="J74" i="1" s="1"/>
  <c r="K74" i="1"/>
  <c r="H75" i="1"/>
  <c r="I75" i="1" s="1"/>
  <c r="J75" i="1" s="1"/>
  <c r="K75" i="1"/>
  <c r="H76" i="1"/>
  <c r="I76" i="1" s="1"/>
  <c r="J76" i="1" s="1"/>
  <c r="K76" i="1"/>
  <c r="H77" i="1"/>
  <c r="I77" i="1" s="1"/>
  <c r="J77" i="1" s="1"/>
  <c r="K77" i="1"/>
  <c r="H78" i="1"/>
  <c r="I78" i="1" s="1"/>
  <c r="J78" i="1" s="1"/>
  <c r="K78" i="1"/>
  <c r="H79" i="1"/>
  <c r="I79" i="1" s="1"/>
  <c r="J79" i="1" s="1"/>
  <c r="K79" i="1"/>
  <c r="H80" i="1"/>
  <c r="I80" i="1" s="1"/>
  <c r="J80" i="1" s="1"/>
  <c r="K80" i="1"/>
  <c r="H81" i="1"/>
  <c r="I81" i="1" s="1"/>
  <c r="J81" i="1" s="1"/>
  <c r="K81" i="1"/>
  <c r="H82" i="1"/>
  <c r="I82" i="1" s="1"/>
  <c r="J82" i="1" s="1"/>
  <c r="K82" i="1"/>
  <c r="H83" i="1"/>
  <c r="I83" i="1" s="1"/>
  <c r="J83" i="1" s="1"/>
  <c r="K83" i="1"/>
  <c r="H84" i="1"/>
  <c r="I84" i="1" s="1"/>
  <c r="J84" i="1" s="1"/>
  <c r="K84" i="1"/>
  <c r="H85" i="1"/>
  <c r="I85" i="1" s="1"/>
  <c r="J85" i="1" s="1"/>
  <c r="K85" i="1"/>
  <c r="H87" i="1"/>
  <c r="I87" i="1" s="1"/>
  <c r="J87" i="1" s="1"/>
  <c r="K87" i="1"/>
  <c r="H63" i="1"/>
  <c r="I63" i="1" s="1"/>
  <c r="J63" i="1" s="1"/>
  <c r="K63" i="1"/>
  <c r="H64" i="1"/>
  <c r="I64" i="1" s="1"/>
  <c r="J64" i="1" s="1"/>
  <c r="K64" i="1"/>
  <c r="H65" i="1"/>
  <c r="I65" i="1" s="1"/>
  <c r="J65" i="1" s="1"/>
  <c r="K65" i="1"/>
  <c r="H66" i="1"/>
  <c r="I66" i="1" s="1"/>
  <c r="J66" i="1" s="1"/>
  <c r="K66" i="1"/>
  <c r="H68" i="1"/>
  <c r="I68" i="1" s="1"/>
  <c r="J68" i="1" s="1"/>
  <c r="K68" i="1"/>
  <c r="H29" i="1"/>
  <c r="I29" i="1" s="1"/>
  <c r="J29" i="1" s="1"/>
  <c r="K29" i="1"/>
  <c r="H30" i="1"/>
  <c r="I30" i="1" s="1"/>
  <c r="J30" i="1" s="1"/>
  <c r="K30" i="1"/>
  <c r="H31" i="1"/>
  <c r="I31" i="1" s="1"/>
  <c r="J31" i="1" s="1"/>
  <c r="K31" i="1"/>
  <c r="H32" i="1"/>
  <c r="I32" i="1" s="1"/>
  <c r="J32" i="1" s="1"/>
  <c r="K32" i="1"/>
  <c r="H33" i="1"/>
  <c r="I33" i="1" s="1"/>
  <c r="J33" i="1" s="1"/>
  <c r="K33" i="1"/>
  <c r="H34" i="1"/>
  <c r="I34" i="1" s="1"/>
  <c r="J34" i="1" s="1"/>
  <c r="K34" i="1"/>
  <c r="H35" i="1"/>
  <c r="I35" i="1" s="1"/>
  <c r="J35" i="1" s="1"/>
  <c r="K35" i="1"/>
  <c r="H36" i="1"/>
  <c r="I36" i="1" s="1"/>
  <c r="J36" i="1" s="1"/>
  <c r="K36" i="1"/>
  <c r="H38" i="1"/>
  <c r="I38" i="1" s="1"/>
  <c r="J38" i="1" s="1"/>
  <c r="K38" i="1"/>
  <c r="H6" i="1"/>
  <c r="I6" i="1" s="1"/>
  <c r="J6" i="1" s="1"/>
  <c r="H7" i="1"/>
  <c r="I7" i="1" s="1"/>
  <c r="J7" i="1" s="1"/>
  <c r="H8" i="1"/>
  <c r="I8" i="1" s="1"/>
  <c r="J8" i="1" s="1"/>
  <c r="H9" i="1"/>
  <c r="I9" i="1" s="1"/>
  <c r="J9" i="1" s="1"/>
  <c r="H10" i="1"/>
  <c r="I10" i="1" s="1"/>
  <c r="J10" i="1" s="1"/>
  <c r="H11" i="1"/>
  <c r="I11" i="1" s="1"/>
  <c r="J11" i="1" s="1"/>
  <c r="H12" i="1"/>
  <c r="I12" i="1" s="1"/>
  <c r="J12" i="1" s="1"/>
  <c r="H13" i="1"/>
  <c r="I13" i="1" s="1"/>
  <c r="J13" i="1" s="1"/>
  <c r="H14" i="1"/>
  <c r="I14" i="1" s="1"/>
  <c r="J14" i="1" s="1"/>
  <c r="H16" i="1"/>
  <c r="I16" i="1" s="1"/>
  <c r="J16" i="1" s="1"/>
  <c r="H5" i="1"/>
  <c r="H19" i="1"/>
  <c r="I19" i="1" s="1"/>
  <c r="J19" i="1" s="1"/>
  <c r="K19" i="1"/>
  <c r="H20" i="1"/>
  <c r="I20" i="1" s="1"/>
  <c r="J20" i="1" s="1"/>
  <c r="K20" i="1"/>
  <c r="H21" i="1"/>
  <c r="I21" i="1" s="1"/>
  <c r="J21" i="1" s="1"/>
  <c r="K21" i="1"/>
  <c r="H22" i="1"/>
  <c r="I22" i="1" s="1"/>
  <c r="J22" i="1" s="1"/>
  <c r="K22" i="1"/>
  <c r="H23" i="1"/>
  <c r="I23" i="1" s="1"/>
  <c r="J23" i="1" s="1"/>
  <c r="K23" i="1"/>
  <c r="H24" i="1"/>
  <c r="I24" i="1" s="1"/>
  <c r="J24" i="1" s="1"/>
  <c r="K24" i="1"/>
  <c r="H25" i="1"/>
  <c r="I25" i="1" s="1"/>
  <c r="J25" i="1" s="1"/>
  <c r="K25" i="1"/>
  <c r="H26" i="1"/>
  <c r="I26" i="1" s="1"/>
  <c r="J26" i="1" s="1"/>
  <c r="K26" i="1"/>
  <c r="H27" i="1"/>
  <c r="I27" i="1" s="1"/>
  <c r="J27" i="1" s="1"/>
  <c r="K27" i="1"/>
  <c r="H28" i="1"/>
  <c r="I28" i="1" s="1"/>
  <c r="J28" i="1" s="1"/>
  <c r="K28" i="1"/>
  <c r="G103" i="1"/>
  <c r="K5" i="1"/>
  <c r="H91" i="1"/>
  <c r="I91" i="1" s="1"/>
  <c r="J91" i="1" s="1"/>
  <c r="K91" i="1"/>
  <c r="H92" i="1"/>
  <c r="I92" i="1" s="1"/>
  <c r="J92" i="1" s="1"/>
  <c r="K92" i="1"/>
  <c r="H93" i="1"/>
  <c r="I93" i="1" s="1"/>
  <c r="J93" i="1" s="1"/>
  <c r="K93" i="1"/>
  <c r="H94" i="1"/>
  <c r="I94" i="1" s="1"/>
  <c r="J94" i="1" s="1"/>
  <c r="K94" i="1"/>
  <c r="H95" i="1"/>
  <c r="I95" i="1" s="1"/>
  <c r="J95" i="1" s="1"/>
  <c r="K95" i="1"/>
  <c r="H96" i="1"/>
  <c r="I96" i="1" s="1"/>
  <c r="J96" i="1" s="1"/>
  <c r="K96" i="1"/>
  <c r="H97" i="1"/>
  <c r="I97" i="1" s="1"/>
  <c r="J97" i="1" s="1"/>
  <c r="K97" i="1"/>
  <c r="H98" i="1"/>
  <c r="I98" i="1" s="1"/>
  <c r="J98" i="1" s="1"/>
  <c r="K98" i="1"/>
  <c r="H99" i="1"/>
  <c r="I99" i="1" s="1"/>
  <c r="J99" i="1" s="1"/>
  <c r="K99" i="1"/>
  <c r="H100" i="1"/>
  <c r="I100" i="1" s="1"/>
  <c r="J100" i="1" s="1"/>
  <c r="K100" i="1"/>
  <c r="H101" i="1"/>
  <c r="I101" i="1" s="1"/>
  <c r="J101" i="1" s="1"/>
  <c r="K101" i="1"/>
  <c r="H102" i="1"/>
  <c r="I102" i="1" s="1"/>
  <c r="J102" i="1" s="1"/>
  <c r="K102" i="1"/>
  <c r="K90" i="1"/>
  <c r="H70" i="1"/>
  <c r="I70" i="1" s="1"/>
  <c r="J70" i="1" s="1"/>
  <c r="K70" i="1"/>
  <c r="H71" i="1"/>
  <c r="I71" i="1" s="1"/>
  <c r="J71" i="1" s="1"/>
  <c r="K71" i="1"/>
  <c r="K54" i="1"/>
  <c r="K55" i="1"/>
  <c r="K56" i="1"/>
  <c r="K57" i="1"/>
  <c r="K58" i="1"/>
  <c r="K61" i="1"/>
  <c r="K62" i="1"/>
  <c r="K53" i="1"/>
  <c r="K43" i="1"/>
  <c r="H52" i="1"/>
  <c r="I52" i="1" s="1"/>
  <c r="J52" i="1" s="1"/>
  <c r="H53" i="1"/>
  <c r="I53" i="1" s="1"/>
  <c r="J53" i="1" s="1"/>
  <c r="H54" i="1"/>
  <c r="I54" i="1" s="1"/>
  <c r="J54" i="1" s="1"/>
  <c r="H55" i="1"/>
  <c r="I55" i="1" s="1"/>
  <c r="J55" i="1" s="1"/>
  <c r="H56" i="1"/>
  <c r="I56" i="1" s="1"/>
  <c r="J56" i="1" s="1"/>
  <c r="H57" i="1"/>
  <c r="I57" i="1" s="1"/>
  <c r="J57" i="1" s="1"/>
  <c r="H58" i="1"/>
  <c r="I58" i="1" s="1"/>
  <c r="J58" i="1" s="1"/>
  <c r="H61" i="1"/>
  <c r="I61" i="1" s="1"/>
  <c r="J61" i="1" s="1"/>
  <c r="H62" i="1"/>
  <c r="I62" i="1" s="1"/>
  <c r="J62" i="1" s="1"/>
  <c r="H41" i="1"/>
  <c r="I41" i="1" s="1"/>
  <c r="J41" i="1" s="1"/>
  <c r="K41" i="1"/>
  <c r="H42" i="1"/>
  <c r="I42" i="1" s="1"/>
  <c r="J42" i="1" s="1"/>
  <c r="K42" i="1"/>
  <c r="H43" i="1"/>
  <c r="I43" i="1" s="1"/>
  <c r="J43" i="1" s="1"/>
  <c r="H44" i="1"/>
  <c r="I44" i="1" s="1"/>
  <c r="J44" i="1" s="1"/>
  <c r="K44" i="1"/>
  <c r="H45" i="1"/>
  <c r="I45" i="1" s="1"/>
  <c r="J45" i="1" s="1"/>
  <c r="K45" i="1"/>
  <c r="H46" i="1"/>
  <c r="I46" i="1" s="1"/>
  <c r="J46" i="1" s="1"/>
  <c r="K46" i="1"/>
  <c r="H47" i="1"/>
  <c r="I47" i="1" s="1"/>
  <c r="J47" i="1" s="1"/>
  <c r="K47" i="1"/>
  <c r="H48" i="1"/>
  <c r="I48" i="1" s="1"/>
  <c r="J48" i="1" s="1"/>
  <c r="K48" i="1"/>
  <c r="H50" i="1"/>
  <c r="I50" i="1" s="1"/>
  <c r="J50" i="1" s="1"/>
  <c r="K50" i="1"/>
  <c r="K6" i="1"/>
  <c r="K7" i="1"/>
  <c r="K8" i="1"/>
  <c r="K9" i="1"/>
  <c r="K10" i="1"/>
  <c r="K11" i="1"/>
  <c r="K12" i="1"/>
  <c r="K13" i="1"/>
  <c r="K14" i="1"/>
  <c r="K16" i="1"/>
  <c r="H17" i="1" l="1"/>
  <c r="G157" i="1"/>
  <c r="H156" i="1"/>
  <c r="I156" i="1" s="1"/>
  <c r="J156" i="1" s="1"/>
  <c r="K156" i="1"/>
  <c r="H132" i="1"/>
  <c r="I132" i="1" s="1"/>
  <c r="J132" i="1" s="1"/>
  <c r="K119" i="1"/>
  <c r="K132" i="1"/>
  <c r="K141" i="1"/>
  <c r="H141" i="1"/>
  <c r="I141" i="1" s="1"/>
  <c r="J141" i="1" s="1"/>
  <c r="K103" i="1"/>
  <c r="H119" i="1"/>
  <c r="I119" i="1" s="1"/>
  <c r="J119" i="1" s="1"/>
  <c r="K17" i="1"/>
  <c r="K88" i="1"/>
  <c r="K51" i="1"/>
  <c r="K52" i="1" s="1"/>
  <c r="K39" i="1"/>
  <c r="H88" i="1"/>
  <c r="I88" i="1" s="1"/>
  <c r="J88" i="1" s="1"/>
  <c r="H39" i="1"/>
  <c r="I39" i="1" s="1"/>
  <c r="J39" i="1" s="1"/>
  <c r="H103" i="1"/>
  <c r="I103" i="1" s="1"/>
  <c r="J103" i="1" s="1"/>
  <c r="H60" i="1"/>
  <c r="I60" i="1" s="1"/>
  <c r="J60" i="1" s="1"/>
  <c r="H59" i="1"/>
  <c r="I59" i="1" s="1"/>
  <c r="J59" i="1" s="1"/>
  <c r="K60" i="1"/>
  <c r="K59" i="1"/>
  <c r="H51" i="1"/>
  <c r="I51" i="1" s="1"/>
  <c r="J51" i="1" s="1"/>
  <c r="H69" i="1" l="1"/>
  <c r="I69" i="1" s="1"/>
  <c r="J69" i="1" s="1"/>
  <c r="K69" i="1"/>
  <c r="K157" i="1" s="1"/>
  <c r="I5" i="1"/>
  <c r="J5" i="1" s="1"/>
  <c r="I17" i="1"/>
  <c r="J17" i="1" s="1"/>
</calcChain>
</file>

<file path=xl/sharedStrings.xml><?xml version="1.0" encoding="utf-8"?>
<sst xmlns="http://schemas.openxmlformats.org/spreadsheetml/2006/main" count="457" uniqueCount="254">
  <si>
    <t>Объект закупки</t>
  </si>
  <si>
    <t>Ед. изм</t>
  </si>
  <si>
    <t>Кол-во</t>
  </si>
  <si>
    <t>Средняя арифметическая цена</t>
  </si>
  <si>
    <t>№</t>
  </si>
  <si>
    <t>Среднее Квдртичное отлонение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</si>
  <si>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</si>
  <si>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</si>
  <si>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</si>
  <si>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</si>
  <si>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И.о. директора АНО «Центр городского развития Мурманской области»</t>
  </si>
  <si>
    <t>Расчет НМЦД</t>
  </si>
  <si>
    <t>__________ М. С. Коптев</t>
  </si>
  <si>
    <t>шт.</t>
  </si>
  <si>
    <t>1.1.</t>
  </si>
  <si>
    <t>1.2.</t>
  </si>
  <si>
    <t>Спортивный комплекс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</si>
  <si>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</si>
  <si>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</si>
  <si>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</si>
  <si>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</si>
  <si>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</si>
  <si>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</si>
  <si>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</si>
  <si>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</si>
  <si>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</si>
  <si>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м2.</t>
  </si>
  <si>
    <t>Доставка</t>
  </si>
  <si>
    <t>усл.ед.</t>
  </si>
  <si>
    <t>Итого:</t>
  </si>
  <si>
    <t>2.</t>
  </si>
  <si>
    <t>1.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</si>
  <si>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</si>
  <si>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</si>
  <si>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</si>
  <si>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</si>
  <si>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</si>
  <si>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</si>
  <si>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</si>
  <si>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</si>
  <si>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</si>
  <si>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</si>
  <si>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</si>
  <si>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3.</t>
  </si>
  <si>
    <t>3.1.</t>
  </si>
  <si>
    <t>3.2.</t>
  </si>
  <si>
    <t>3.3.</t>
  </si>
  <si>
    <t>3.4.</t>
  </si>
  <si>
    <t>3.5.</t>
  </si>
  <si>
    <t>3.6.</t>
  </si>
  <si>
    <t>3.7.</t>
  </si>
  <si>
    <t>3.8.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</si>
  <si>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</si>
  <si>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</si>
  <si>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</si>
  <si>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</si>
  <si>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</si>
  <si>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</si>
  <si>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</si>
  <si>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</si>
  <si>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</si>
  <si>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</si>
  <si>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</si>
  <si>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t>4.11.</t>
  </si>
  <si>
    <t>5.</t>
  </si>
  <si>
    <t>5.1.</t>
  </si>
  <si>
    <t>5.2.</t>
  </si>
  <si>
    <t>5.3.</t>
  </si>
  <si>
    <t>6.</t>
  </si>
  <si>
    <t>6.1.</t>
  </si>
  <si>
    <t>6.6.</t>
  </si>
  <si>
    <t>6.2.</t>
  </si>
  <si>
    <t>6.3.</t>
  </si>
  <si>
    <t>6.4.</t>
  </si>
  <si>
    <t>6.5.</t>
  </si>
  <si>
    <t>6.7.</t>
  </si>
  <si>
    <t>6.8.</t>
  </si>
  <si>
    <t>6.9.</t>
  </si>
  <si>
    <t>6.10.</t>
  </si>
  <si>
    <t>6.11.</t>
  </si>
  <si>
    <t>6.12.</t>
  </si>
  <si>
    <t>6.13.</t>
  </si>
  <si>
    <t xml:space="preserve">Информационный щит </t>
  </si>
  <si>
    <t>Урна</t>
  </si>
  <si>
    <t>Скамья</t>
  </si>
  <si>
    <t>Тренажер Брусья</t>
  </si>
  <si>
    <t>Тренажер Жим от плеч</t>
  </si>
  <si>
    <t xml:space="preserve">Тренажер Гребная тяга   </t>
  </si>
  <si>
    <t xml:space="preserve">Уличный Велотренажер   </t>
  </si>
  <si>
    <t xml:space="preserve">Устройство тартанового покрытия </t>
  </si>
  <si>
    <t>Устройство покрытия на готовое основание – искуственная трава</t>
  </si>
  <si>
    <t xml:space="preserve">Мурманская обл., г. Кола, ул. Кривошеева, д. 5 </t>
  </si>
  <si>
    <t>Мурманская обл., г.п. Мурмаши, ул. Причальная, в районе д. 18</t>
  </si>
  <si>
    <t>Тренажер Лыжник</t>
  </si>
  <si>
    <t>Тренажер  Жим от груди</t>
  </si>
  <si>
    <t>Тренажер Шаговый</t>
  </si>
  <si>
    <t>Тренажер Маятник + разведение ног</t>
  </si>
  <si>
    <t>Тренажер Твистер</t>
  </si>
  <si>
    <t>Тренажер Разведение ног</t>
  </si>
  <si>
    <t>Тренажер Жим ногами+брусья</t>
  </si>
  <si>
    <t>Тренажер Гребная тяга</t>
  </si>
  <si>
    <t>Тренажер Степпер</t>
  </si>
  <si>
    <t>Тренажер Эллипсоид</t>
  </si>
  <si>
    <t>Велотренажер</t>
  </si>
  <si>
    <t>Комплекс из двухуровневого рукохода и 6 перекладин</t>
  </si>
  <si>
    <t xml:space="preserve">Спортивный комплекс </t>
  </si>
  <si>
    <t>Устройство тартанового покрытия толщиной</t>
  </si>
  <si>
    <t>2.12.</t>
  </si>
  <si>
    <t>2.13.</t>
  </si>
  <si>
    <t>2.14.</t>
  </si>
  <si>
    <t>2.15.</t>
  </si>
  <si>
    <t>2.16.</t>
  </si>
  <si>
    <t>2.17.</t>
  </si>
  <si>
    <t>2.18.</t>
  </si>
  <si>
    <t>2.19.</t>
  </si>
  <si>
    <t xml:space="preserve">Тренажер Рычажная тяга       </t>
  </si>
  <si>
    <t xml:space="preserve">Эллиптический тренажер     </t>
  </si>
  <si>
    <t xml:space="preserve">Тренажер Жим от плеч (тип 2)  </t>
  </si>
  <si>
    <t>Универсальное ограждение площадки (футбол, баскетбол)</t>
  </si>
  <si>
    <t xml:space="preserve">Мурманская обл., с.п. Междуречье, п. Мишуково </t>
  </si>
  <si>
    <t>Мурманская обл., ЗАТО Александровск, г. Снежногорск, ул. В. Бирюкова, д. 21</t>
  </si>
  <si>
    <t>4.12.</t>
  </si>
  <si>
    <t>4.13.</t>
  </si>
  <si>
    <t>4.14.</t>
  </si>
  <si>
    <t>4.15.</t>
  </si>
  <si>
    <t xml:space="preserve">Скамья  </t>
  </si>
  <si>
    <t xml:space="preserve">Тренажер Рычажная тяга   </t>
  </si>
  <si>
    <t xml:space="preserve">Эллиптический тренажер   </t>
  </si>
  <si>
    <t xml:space="preserve">Тренажер  Жим от плеч </t>
  </si>
  <si>
    <t>Перекладины стационарные разноуровневые для выполнения испытания «подтягивание из виса на высокой перекладине»</t>
  </si>
  <si>
    <t>Брусья параллельные, разноуровневые</t>
  </si>
  <si>
    <t>Шведская стенка</t>
  </si>
  <si>
    <t>Скамья для пресса и две перекладины</t>
  </si>
  <si>
    <t>Турник классический</t>
  </si>
  <si>
    <t xml:space="preserve">Рукоятки для тренировки мышц верхнего плечевого пояса    </t>
  </si>
  <si>
    <t xml:space="preserve">Мурманская обл., Печенгский р-н, п. Корзуново, н.п. Луостари, ул. Нижняя, в районе д. 10 и д. 11 </t>
  </si>
  <si>
    <t>5.4.</t>
  </si>
  <si>
    <t>5.5.</t>
  </si>
  <si>
    <t>5.6.</t>
  </si>
  <si>
    <t>5.7.</t>
  </si>
  <si>
    <t>5.8.</t>
  </si>
  <si>
    <t>5.9.</t>
  </si>
  <si>
    <t>5.10.</t>
  </si>
  <si>
    <t>5.11.</t>
  </si>
  <si>
    <t>5.12.</t>
  </si>
  <si>
    <t>5.13.</t>
  </si>
  <si>
    <t>5.14.</t>
  </si>
  <si>
    <t>5.15.</t>
  </si>
  <si>
    <t>5.16.</t>
  </si>
  <si>
    <t xml:space="preserve">Скамья </t>
  </si>
  <si>
    <t xml:space="preserve">Тренажер Жим от груди сидя </t>
  </si>
  <si>
    <t>Тренажер Разведение ног с изменением нагрузкой</t>
  </si>
  <si>
    <t>Тренажер Жим ногами</t>
  </si>
  <si>
    <t>Эллиптический тренажер</t>
  </si>
  <si>
    <t>Тренажер Становая тяга</t>
  </si>
  <si>
    <t>Перекладины для отжиманий и подтягиваний</t>
  </si>
  <si>
    <t xml:space="preserve">Рукоход классический 2-х уровневый </t>
  </si>
  <si>
    <t>Мурманская обл., с.п. Алакуртти, ул. Заречная</t>
  </si>
  <si>
    <t>Разработка грунта не менее 400 мм с погрузкой на автомобили-самосвалы и вывоз растительного грунта</t>
  </si>
  <si>
    <t>Устройство прослойки из нетканого синтетического материала (НСМ) в земляном полотне - геотекстиль</t>
  </si>
  <si>
    <t>Устройство подстилающих и выравнивающих слоев оснований из песка толщиной 0,15м</t>
  </si>
  <si>
    <t>Устройство подстилающих и выравнивающих слоев оснований из щебня толщиной 0,15м</t>
  </si>
  <si>
    <t>Устройство асфальтобетонного покрытия толщиной не менее 5 см</t>
  </si>
  <si>
    <t xml:space="preserve">Установка бортовых камней бетонных БР 100.30.15 </t>
  </si>
  <si>
    <t>м2</t>
  </si>
  <si>
    <t>м/п</t>
  </si>
  <si>
    <t>комплект</t>
  </si>
  <si>
    <t>Устройство травмбезопасного покрытия – наливное тартановое покрытие</t>
  </si>
  <si>
    <t>7.</t>
  </si>
  <si>
    <t xml:space="preserve">Мурманская обл., г. Оленегорск, ул. Строительная, д. 46,48,50 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</si>
  <si>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</si>
  <si>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</si>
  <si>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</si>
  <si>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</si>
  <si>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</si>
  <si>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</si>
  <si>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</si>
  <si>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</si>
  <si>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</si>
  <si>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7.10.</t>
  </si>
  <si>
    <t>7.11.</t>
  </si>
  <si>
    <t>7.12.</t>
  </si>
  <si>
    <t xml:space="preserve">Информационный стенд  </t>
  </si>
  <si>
    <t xml:space="preserve">Тренажер Жим от груди сидя  </t>
  </si>
  <si>
    <t>Тренажер Мультиштанг</t>
  </si>
  <si>
    <t xml:space="preserve">Тренажер Жим ногами    </t>
  </si>
  <si>
    <t xml:space="preserve">Велотренажер  </t>
  </si>
  <si>
    <t xml:space="preserve">Подтягивание и отжимание на брусьях с противовесом       </t>
  </si>
  <si>
    <t>Рукоход в виде змеевика</t>
  </si>
  <si>
    <t xml:space="preserve">Устройство травмбезопасного покрытия – наливное тартановое покрытие </t>
  </si>
  <si>
    <t>400</t>
  </si>
  <si>
    <t>1</t>
  </si>
  <si>
    <t>2</t>
  </si>
  <si>
    <t>4</t>
  </si>
  <si>
    <t>8.</t>
  </si>
  <si>
    <t>8.1.</t>
  </si>
  <si>
    <t>8.2.</t>
  </si>
  <si>
    <t>8.3.</t>
  </si>
  <si>
    <t>8.4.</t>
  </si>
  <si>
    <t>8.5.</t>
  </si>
  <si>
    <t>8.6.</t>
  </si>
  <si>
    <t>8.7.</t>
  </si>
  <si>
    <t>8.8.</t>
  </si>
  <si>
    <t>8.9.</t>
  </si>
  <si>
    <t>8.10.</t>
  </si>
  <si>
    <t xml:space="preserve">Мурманская обл., с.п. Зареченск, ул. Княжегубская </t>
  </si>
  <si>
    <t xml:space="preserve">Тренажер Тяга к поясу с изменяемой нагрузкой </t>
  </si>
  <si>
    <t>Тренажер Пресс+гиперэкстензия</t>
  </si>
  <si>
    <t>Универсальное ограждение площадки (футбол, баскетбол, волейбол)</t>
  </si>
  <si>
    <t xml:space="preserve">Мурманская обл., г. Апатиты, ул. Бредова, д.2а </t>
  </si>
  <si>
    <t>9.</t>
  </si>
  <si>
    <t>9.1.</t>
  </si>
  <si>
    <t>9.2.</t>
  </si>
  <si>
    <t>9.3.</t>
  </si>
  <si>
    <t>9.4.</t>
  </si>
  <si>
    <t>9.5.</t>
  </si>
  <si>
    <t>9.6.</t>
  </si>
  <si>
    <t>10.</t>
  </si>
  <si>
    <t>10.1.</t>
  </si>
  <si>
    <t>10.2.</t>
  </si>
  <si>
    <t>10.3.</t>
  </si>
  <si>
    <t>10.5.</t>
  </si>
  <si>
    <t>10.6.</t>
  </si>
  <si>
    <t>10.7.</t>
  </si>
  <si>
    <t>10.8.</t>
  </si>
  <si>
    <t>10.9.</t>
  </si>
  <si>
    <t>10.10.</t>
  </si>
  <si>
    <t>10.11.</t>
  </si>
  <si>
    <t>10.12.</t>
  </si>
  <si>
    <t>10.4.</t>
  </si>
  <si>
    <t>Мурманская обл., ЗАТО г. Североморск, ул. Пионерская, д. 14</t>
  </si>
  <si>
    <t xml:space="preserve">Лавка </t>
  </si>
  <si>
    <t xml:space="preserve">Рукоятки для тренировки мышц верхнего плечевого пояса   </t>
  </si>
  <si>
    <t>Спортивный комплекс для подтягивания на высокой перекладине</t>
  </si>
  <si>
    <t>1.12.</t>
  </si>
  <si>
    <t>Монтаж</t>
  </si>
  <si>
    <t>2.20.</t>
  </si>
  <si>
    <t>3.9</t>
  </si>
  <si>
    <t>3.10.</t>
  </si>
  <si>
    <t>4.16.</t>
  </si>
  <si>
    <t>5.17.</t>
  </si>
  <si>
    <t>7.13.</t>
  </si>
  <si>
    <t>8.11.</t>
  </si>
  <si>
    <t>9.7.</t>
  </si>
  <si>
    <t>10.13.</t>
  </si>
  <si>
    <r>
      <t>Универсальное ограждение площадки (футбол, баскетбол, волейбол,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судейская вышка мобильная)</t>
    </r>
  </si>
  <si>
    <t>7.14.</t>
  </si>
  <si>
    <t>Монтаж информационного щина (оборудование Заказчика)</t>
  </si>
  <si>
    <t>Монтаж урн (оборудование Заказчика)</t>
  </si>
  <si>
    <t>Монтаж лавок (оборудование Заказчика)</t>
  </si>
  <si>
    <t>Монтаж ограждения универсальной спортивной площадки размером 15х24м,3 яруса по торцам 2 яруса по сторонам, футбол, баскетбол, 2 калитки (оборудование Заказчика)</t>
  </si>
  <si>
    <t>Монтаж тренажера Хипс (оборудование Заказчика)</t>
  </si>
  <si>
    <t>Монтаж тренажера Лыжник (оборудование Заказчика)</t>
  </si>
  <si>
    <t>выполнение работ по благоустройству территорий Мурманской области в части устройства спортивных площадок  (19.04.2022)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</si>
</sst>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/>
    <xf numFmtId="4" fontId="3" fillId="0" borderId="3" xfId="0" applyNumberFormat="1" applyFont="1" applyBorder="1" applyAlignment="1">
      <alignment wrapText="1"/>
    </xf>
    <xf numFmtId="4" fontId="3" fillId="0" borderId="0" xfId="0" applyNumberFormat="1" applyFont="1"/>
    <xf numFmtId="4" fontId="0" fillId="0" borderId="0" xfId="0" applyNumberFormat="1"/>
    <xf numFmtId="4" fontId="3" fillId="0" borderId="5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wrapText="1"/>
    </xf>
    <xf numFmtId="49" fontId="3" fillId="0" borderId="13" xfId="0" applyNumberFormat="1" applyFont="1" applyBorder="1" applyAlignment="1">
      <alignment horizontal="center" vertical="center"/>
    </xf>
    <xf numFmtId="49" fontId="3" fillId="0" borderId="0" xfId="0" applyNumberFormat="1" applyFont="1"/>
    <xf numFmtId="49" fontId="0" fillId="0" borderId="0" xfId="0" applyNumberFormat="1"/>
    <xf numFmtId="4" fontId="3" fillId="0" borderId="7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9" fontId="3" fillId="0" borderId="17" xfId="0" applyNumberFormat="1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4" fontId="3" fillId="0" borderId="16" xfId="0" applyNumberFormat="1" applyFont="1" applyFill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/>
    </xf>
    <xf numFmtId="4" fontId="5" fillId="0" borderId="16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/>
    </xf>
    <xf numFmtId="4" fontId="3" fillId="0" borderId="22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/>
    </xf>
    <xf numFmtId="4" fontId="5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Fill="1" applyBorder="1" applyAlignment="1">
      <alignment horizontal="center" vertical="center" wrapText="1"/>
    </xf>
    <xf numFmtId="4" fontId="3" fillId="0" borderId="25" xfId="0" applyNumberFormat="1" applyFont="1" applyFill="1" applyBorder="1" applyAlignment="1">
      <alignment horizontal="center" vertical="center" wrapText="1"/>
    </xf>
    <xf numFmtId="4" fontId="3" fillId="0" borderId="27" xfId="0" applyNumberFormat="1" applyFont="1" applyFill="1" applyBorder="1" applyAlignment="1">
      <alignment horizontal="center" vertical="center" wrapText="1"/>
    </xf>
    <xf numFmtId="4" fontId="3" fillId="0" borderId="28" xfId="0" applyNumberFormat="1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4" fontId="3" fillId="0" borderId="21" xfId="0" applyNumberFormat="1" applyFont="1" applyFill="1" applyBorder="1" applyAlignment="1">
      <alignment horizontal="center" vertical="center"/>
    </xf>
    <xf numFmtId="4" fontId="3" fillId="0" borderId="24" xfId="0" applyNumberFormat="1" applyFont="1" applyFill="1" applyBorder="1" applyAlignment="1">
      <alignment horizontal="center" vertical="center" wrapText="1"/>
    </xf>
    <xf numFmtId="4" fontId="3" fillId="0" borderId="26" xfId="0" applyNumberFormat="1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/>
    </xf>
    <xf numFmtId="49" fontId="3" fillId="0" borderId="32" xfId="0" applyNumberFormat="1" applyFont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49" fontId="3" fillId="0" borderId="33" xfId="0" applyNumberFormat="1" applyFont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4" fontId="3" fillId="0" borderId="37" xfId="0" applyNumberFormat="1" applyFont="1" applyFill="1" applyBorder="1" applyAlignment="1">
      <alignment horizontal="center" vertical="center" wrapText="1"/>
    </xf>
    <xf numFmtId="4" fontId="3" fillId="0" borderId="39" xfId="0" applyNumberFormat="1" applyFont="1" applyFill="1" applyBorder="1" applyAlignment="1">
      <alignment horizontal="center" vertical="center" wrapText="1"/>
    </xf>
    <xf numFmtId="4" fontId="3" fillId="0" borderId="40" xfId="0" applyNumberFormat="1" applyFont="1" applyFill="1" applyBorder="1" applyAlignment="1">
      <alignment horizontal="center" vertical="center" wrapText="1"/>
    </xf>
    <xf numFmtId="4" fontId="3" fillId="0" borderId="41" xfId="0" applyNumberFormat="1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49" fontId="3" fillId="0" borderId="43" xfId="0" applyNumberFormat="1" applyFont="1" applyBorder="1" applyAlignment="1">
      <alignment horizontal="center" vertical="center"/>
    </xf>
    <xf numFmtId="49" fontId="3" fillId="0" borderId="44" xfId="0" applyNumberFormat="1" applyFont="1" applyBorder="1" applyAlignment="1">
      <alignment horizontal="center" vertical="center"/>
    </xf>
    <xf numFmtId="49" fontId="3" fillId="0" borderId="45" xfId="0" applyNumberFormat="1" applyFont="1" applyBorder="1" applyAlignment="1">
      <alignment horizontal="center" vertical="center"/>
    </xf>
    <xf numFmtId="49" fontId="3" fillId="0" borderId="46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" fontId="3" fillId="0" borderId="47" xfId="0" applyNumberFormat="1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4" fontId="3" fillId="0" borderId="34" xfId="0" applyNumberFormat="1" applyFont="1" applyFill="1" applyBorder="1" applyAlignment="1">
      <alignment horizontal="center" vertical="center" wrapText="1"/>
    </xf>
    <xf numFmtId="4" fontId="3" fillId="0" borderId="35" xfId="0" applyNumberFormat="1" applyFont="1" applyFill="1" applyBorder="1" applyAlignment="1">
      <alignment horizontal="center" vertical="center" wrapText="1"/>
    </xf>
    <xf numFmtId="4" fontId="3" fillId="0" borderId="36" xfId="0" applyNumberFormat="1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9" fontId="3" fillId="0" borderId="50" xfId="0" applyNumberFormat="1" applyFont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horizontal="center" vertical="center"/>
    </xf>
    <xf numFmtId="4" fontId="5" fillId="0" borderId="35" xfId="0" applyNumberFormat="1" applyFont="1" applyBorder="1" applyAlignment="1">
      <alignment horizontal="center" vertical="center"/>
    </xf>
    <xf numFmtId="4" fontId="3" fillId="0" borderId="51" xfId="0" applyNumberFormat="1" applyFont="1" applyFill="1" applyBorder="1" applyAlignment="1">
      <alignment horizontal="center" vertical="center" wrapText="1"/>
    </xf>
    <xf numFmtId="4" fontId="3" fillId="0" borderId="42" xfId="0" applyNumberFormat="1" applyFont="1" applyFill="1" applyBorder="1" applyAlignment="1">
      <alignment horizontal="center" vertical="center" wrapText="1"/>
    </xf>
    <xf numFmtId="49" fontId="3" fillId="0" borderId="52" xfId="0" applyNumberFormat="1" applyFont="1" applyBorder="1" applyAlignment="1">
      <alignment horizontal="center" vertical="center"/>
    </xf>
    <xf numFmtId="4" fontId="3" fillId="0" borderId="53" xfId="0" applyNumberFormat="1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4" fontId="1" fillId="0" borderId="37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right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right" vertical="center"/>
    </xf>
    <xf numFmtId="49" fontId="1" fillId="0" borderId="14" xfId="0" applyNumberFormat="1" applyFont="1" applyBorder="1" applyAlignment="1">
      <alignment horizontal="right" vertical="center"/>
    </xf>
    <xf numFmtId="49" fontId="1" fillId="0" borderId="15" xfId="0" applyNumberFormat="1" applyFont="1" applyBorder="1" applyAlignment="1">
      <alignment horizontal="right" vertical="center"/>
    </xf>
    <xf numFmtId="0" fontId="1" fillId="0" borderId="18" xfId="0" applyFont="1" applyFill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right" vertical="center"/>
    </xf>
    <xf numFmtId="49" fontId="1" fillId="0" borderId="3" xfId="0" applyNumberFormat="1" applyFont="1" applyBorder="1" applyAlignment="1">
      <alignment horizontal="right" vertical="center"/>
    </xf>
    <xf numFmtId="49" fontId="1" fillId="0" borderId="47" xfId="0" applyNumberFormat="1" applyFont="1" applyBorder="1" applyAlignment="1">
      <alignment horizontal="right" vertical="center"/>
    </xf>
    <xf numFmtId="49" fontId="1" fillId="0" borderId="5" xfId="0" applyNumberFormat="1" applyFont="1" applyBorder="1" applyAlignment="1">
      <alignment horizontal="right" vertical="center"/>
    </xf>
    <xf numFmtId="49" fontId="1" fillId="0" borderId="49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0"/>
  <sheetViews>
    <sheetView tabSelected="1" zoomScale="70" zoomScaleNormal="70" workbookViewId="0">
      <selection activeCell="N14" sqref="N14"/>
    </sheetView>
  </sheetViews>
  <sheetFormatPr defaultRowHeight="15" x14ac:dyDescent="0.25"/>
  <cols>
    <col min="1" max="1" width="8.140625" style="11" customWidth="1"/>
    <col min="2" max="2" width="35.85546875" customWidth="1"/>
    <col min="3" max="3" width="12.7109375" customWidth="1"/>
    <col min="5" max="6" width="17.7109375" style="6" customWidth="1"/>
    <col min="7" max="8" width="17.140625" style="6" customWidth="1"/>
    <col min="9" max="9" width="16.7109375" style="6" customWidth="1"/>
    <col min="10" max="10" width="20.7109375" style="6" customWidth="1"/>
    <col min="11" max="11" width="16.140625" style="6" customWidth="1"/>
    <col min="12" max="12" width="12.42578125" bestFit="1" customWidth="1"/>
    <col min="13" max="13" width="10" bestFit="1" customWidth="1"/>
    <col min="16" max="16" width="13" bestFit="1" customWidth="1"/>
  </cols>
  <sheetData>
    <row r="1" spans="1:11" ht="106.5" customHeight="1" thickBot="1" x14ac:dyDescent="0.3">
      <c r="A1" s="8"/>
      <c r="B1" s="75"/>
      <c r="C1" s="75"/>
      <c r="D1" s="75"/>
      <c r="E1" s="4"/>
      <c r="F1" s="4"/>
      <c r="G1" s="94" t="s">
        <v>253</v>
      </c>
      <c r="H1" s="94"/>
      <c r="I1" s="94"/>
      <c r="J1" s="94"/>
      <c r="K1" s="94"/>
    </row>
    <row r="2" spans="1:11" ht="60.75" customHeight="1" x14ac:dyDescent="0.25">
      <c r="A2" s="92" t="s">
        <v>4</v>
      </c>
      <c r="B2" s="106" t="s">
        <v>0</v>
      </c>
      <c r="C2" s="96" t="s">
        <v>1</v>
      </c>
      <c r="D2" s="98" t="s">
        <v>2</v>
      </c>
      <c r="E2" s="100" t="s">
        <v>7</v>
      </c>
      <c r="F2" s="102" t="s">
        <v>8</v>
      </c>
      <c r="G2" s="102" t="s">
        <v>9</v>
      </c>
      <c r="H2" s="102" t="s">
        <v>3</v>
      </c>
      <c r="I2" s="102" t="s">
        <v>5</v>
      </c>
      <c r="J2" s="102" t="s">
        <v>6</v>
      </c>
      <c r="K2" s="104" t="s">
        <v>11</v>
      </c>
    </row>
    <row r="3" spans="1:11" ht="15.75" thickBot="1" x14ac:dyDescent="0.3">
      <c r="A3" s="93"/>
      <c r="B3" s="107"/>
      <c r="C3" s="97"/>
      <c r="D3" s="99"/>
      <c r="E3" s="101"/>
      <c r="F3" s="103"/>
      <c r="G3" s="103"/>
      <c r="H3" s="103"/>
      <c r="I3" s="103"/>
      <c r="J3" s="103"/>
      <c r="K3" s="105"/>
    </row>
    <row r="4" spans="1:11" ht="15.75" thickBot="1" x14ac:dyDescent="0.3">
      <c r="A4" s="15" t="s">
        <v>31</v>
      </c>
      <c r="B4" s="111" t="s">
        <v>91</v>
      </c>
      <c r="C4" s="112"/>
      <c r="D4" s="112"/>
      <c r="E4" s="113"/>
      <c r="F4" s="113"/>
      <c r="G4" s="113"/>
      <c r="H4" s="113"/>
      <c r="I4" s="113"/>
      <c r="J4" s="113"/>
      <c r="K4" s="114"/>
    </row>
    <row r="5" spans="1:11" x14ac:dyDescent="0.25">
      <c r="A5" s="35" t="s">
        <v>14</v>
      </c>
      <c r="B5" s="37" t="s">
        <v>82</v>
      </c>
      <c r="C5" s="21" t="s">
        <v>13</v>
      </c>
      <c r="D5" s="38">
        <v>1</v>
      </c>
      <c r="E5" s="32">
        <v>25927</v>
      </c>
      <c r="F5" s="22">
        <v>29833</v>
      </c>
      <c r="G5" s="22">
        <v>22000</v>
      </c>
      <c r="H5" s="23">
        <f>AVERAGE(E5:G5)</f>
        <v>25920</v>
      </c>
      <c r="I5" s="24">
        <f t="shared" ref="I5" si="0">SQRT(((SUM((POWER(E5-H5,2)),(POWER(F5-H5,2)),(POWER(G5-H5,2)))/(COLUMNS(E5:G5)-1))))</f>
        <v>3916.5046916861979</v>
      </c>
      <c r="J5" s="25">
        <f t="shared" ref="J5" si="1">I5/H5*100</f>
        <v>15.109971804344898</v>
      </c>
      <c r="K5" s="26">
        <f>AVERAGE(E5:G5)</f>
        <v>25920</v>
      </c>
    </row>
    <row r="6" spans="1:11" x14ac:dyDescent="0.25">
      <c r="A6" s="36" t="s">
        <v>15</v>
      </c>
      <c r="B6" s="39" t="s">
        <v>83</v>
      </c>
      <c r="C6" s="16" t="s">
        <v>13</v>
      </c>
      <c r="D6" s="40">
        <v>2</v>
      </c>
      <c r="E6" s="33">
        <v>40000</v>
      </c>
      <c r="F6" s="17">
        <v>47812</v>
      </c>
      <c r="G6" s="17">
        <v>32146</v>
      </c>
      <c r="H6" s="17">
        <f t="shared" ref="H6:H17" si="2">AVERAGE(E6:G6)</f>
        <v>39986</v>
      </c>
      <c r="I6" s="18">
        <f t="shared" ref="I6:I16" si="3">SQRT(((SUM((POWER(E6-H6,2)),(POWER(F6-H6,2)),(POWER(G6-H6,2)))/(COLUMNS(E6:G6)-1))))</f>
        <v>7833.0093833723959</v>
      </c>
      <c r="J6" s="19">
        <f t="shared" ref="J6:J16" si="4">I6/H6*100</f>
        <v>19.589379741340458</v>
      </c>
      <c r="K6" s="27">
        <f t="shared" ref="K6:K16" si="5">AVERAGE(E6:G6)</f>
        <v>39986</v>
      </c>
    </row>
    <row r="7" spans="1:11" x14ac:dyDescent="0.25">
      <c r="A7" s="36" t="s">
        <v>17</v>
      </c>
      <c r="B7" s="39" t="s">
        <v>84</v>
      </c>
      <c r="C7" s="16" t="s">
        <v>13</v>
      </c>
      <c r="D7" s="40">
        <v>2</v>
      </c>
      <c r="E7" s="33">
        <v>57379</v>
      </c>
      <c r="F7" s="17">
        <v>61285</v>
      </c>
      <c r="G7" s="17">
        <v>53452</v>
      </c>
      <c r="H7" s="17">
        <f t="shared" si="2"/>
        <v>57372</v>
      </c>
      <c r="I7" s="18">
        <f t="shared" si="3"/>
        <v>3916.5046916861979</v>
      </c>
      <c r="J7" s="19">
        <f t="shared" si="4"/>
        <v>6.8265089097228575</v>
      </c>
      <c r="K7" s="27">
        <f t="shared" si="5"/>
        <v>57372</v>
      </c>
    </row>
    <row r="8" spans="1:11" x14ac:dyDescent="0.25">
      <c r="A8" s="36" t="s">
        <v>18</v>
      </c>
      <c r="B8" s="39" t="s">
        <v>85</v>
      </c>
      <c r="C8" s="16" t="s">
        <v>13</v>
      </c>
      <c r="D8" s="40">
        <v>1</v>
      </c>
      <c r="E8" s="33">
        <v>34163</v>
      </c>
      <c r="F8" s="17">
        <v>38069</v>
      </c>
      <c r="G8" s="17">
        <v>30236</v>
      </c>
      <c r="H8" s="17">
        <f t="shared" si="2"/>
        <v>34156</v>
      </c>
      <c r="I8" s="18">
        <f t="shared" si="3"/>
        <v>3916.5046916861979</v>
      </c>
      <c r="J8" s="19">
        <f t="shared" si="4"/>
        <v>11.466520352752658</v>
      </c>
      <c r="K8" s="27">
        <f t="shared" si="5"/>
        <v>34156</v>
      </c>
    </row>
    <row r="9" spans="1:11" x14ac:dyDescent="0.25">
      <c r="A9" s="36" t="s">
        <v>19</v>
      </c>
      <c r="B9" s="39" t="s">
        <v>86</v>
      </c>
      <c r="C9" s="16" t="s">
        <v>13</v>
      </c>
      <c r="D9" s="40">
        <v>1</v>
      </c>
      <c r="E9" s="33">
        <v>127823</v>
      </c>
      <c r="F9" s="17">
        <v>131729</v>
      </c>
      <c r="G9" s="17">
        <v>123896</v>
      </c>
      <c r="H9" s="17">
        <f t="shared" si="2"/>
        <v>127816</v>
      </c>
      <c r="I9" s="18">
        <f t="shared" si="3"/>
        <v>3916.5046916861979</v>
      </c>
      <c r="J9" s="19">
        <f t="shared" si="4"/>
        <v>3.0641740405631515</v>
      </c>
      <c r="K9" s="27">
        <f t="shared" si="5"/>
        <v>127816</v>
      </c>
    </row>
    <row r="10" spans="1:11" x14ac:dyDescent="0.25">
      <c r="A10" s="36" t="s">
        <v>20</v>
      </c>
      <c r="B10" s="39" t="s">
        <v>87</v>
      </c>
      <c r="C10" s="16" t="s">
        <v>13</v>
      </c>
      <c r="D10" s="40">
        <v>1</v>
      </c>
      <c r="E10" s="33">
        <v>127823</v>
      </c>
      <c r="F10" s="17">
        <v>131729</v>
      </c>
      <c r="G10" s="17">
        <v>123896</v>
      </c>
      <c r="H10" s="17">
        <f t="shared" si="2"/>
        <v>127816</v>
      </c>
      <c r="I10" s="18">
        <f t="shared" si="3"/>
        <v>3916.5046916861979</v>
      </c>
      <c r="J10" s="19">
        <f t="shared" si="4"/>
        <v>3.0641740405631515</v>
      </c>
      <c r="K10" s="27">
        <f t="shared" si="5"/>
        <v>127816</v>
      </c>
    </row>
    <row r="11" spans="1:11" x14ac:dyDescent="0.25">
      <c r="A11" s="36" t="s">
        <v>21</v>
      </c>
      <c r="B11" s="39" t="s">
        <v>88</v>
      </c>
      <c r="C11" s="16" t="s">
        <v>13</v>
      </c>
      <c r="D11" s="40">
        <v>1</v>
      </c>
      <c r="E11" s="33">
        <v>42693</v>
      </c>
      <c r="F11" s="17">
        <v>46599</v>
      </c>
      <c r="G11" s="17">
        <v>38766</v>
      </c>
      <c r="H11" s="17">
        <f t="shared" si="2"/>
        <v>42686</v>
      </c>
      <c r="I11" s="18">
        <f t="shared" si="3"/>
        <v>3916.5046916861979</v>
      </c>
      <c r="J11" s="19">
        <f t="shared" si="4"/>
        <v>9.1751503811230801</v>
      </c>
      <c r="K11" s="27">
        <f t="shared" si="5"/>
        <v>42686</v>
      </c>
    </row>
    <row r="12" spans="1:11" x14ac:dyDescent="0.25">
      <c r="A12" s="36" t="s">
        <v>22</v>
      </c>
      <c r="B12" s="39" t="s">
        <v>16</v>
      </c>
      <c r="C12" s="16" t="s">
        <v>13</v>
      </c>
      <c r="D12" s="40">
        <v>1</v>
      </c>
      <c r="E12" s="33">
        <v>271850</v>
      </c>
      <c r="F12" s="17">
        <v>275756</v>
      </c>
      <c r="G12" s="17">
        <v>267923</v>
      </c>
      <c r="H12" s="17">
        <f t="shared" si="2"/>
        <v>271843</v>
      </c>
      <c r="I12" s="18">
        <f t="shared" si="3"/>
        <v>3916.5046916861979</v>
      </c>
      <c r="J12" s="19">
        <f t="shared" si="4"/>
        <v>1.4407230245716087</v>
      </c>
      <c r="K12" s="27">
        <f t="shared" si="5"/>
        <v>271843</v>
      </c>
    </row>
    <row r="13" spans="1:11" x14ac:dyDescent="0.25">
      <c r="A13" s="36" t="s">
        <v>23</v>
      </c>
      <c r="B13" s="39" t="s">
        <v>89</v>
      </c>
      <c r="C13" s="16" t="s">
        <v>26</v>
      </c>
      <c r="D13" s="45">
        <v>100</v>
      </c>
      <c r="E13" s="33">
        <v>334971</v>
      </c>
      <c r="F13" s="17">
        <v>338877</v>
      </c>
      <c r="G13" s="17">
        <v>331000</v>
      </c>
      <c r="H13" s="17">
        <f t="shared" si="2"/>
        <v>334949.33333333331</v>
      </c>
      <c r="I13" s="18">
        <f t="shared" si="3"/>
        <v>3938.5446973892949</v>
      </c>
      <c r="J13" s="19">
        <f t="shared" si="4"/>
        <v>1.1758628262352002</v>
      </c>
      <c r="K13" s="27">
        <f t="shared" si="5"/>
        <v>334949.33333333331</v>
      </c>
    </row>
    <row r="14" spans="1:11" ht="30" x14ac:dyDescent="0.25">
      <c r="A14" s="36" t="s">
        <v>24</v>
      </c>
      <c r="B14" s="39" t="s">
        <v>90</v>
      </c>
      <c r="C14" s="16" t="s">
        <v>26</v>
      </c>
      <c r="D14" s="45">
        <v>924</v>
      </c>
      <c r="E14" s="33">
        <v>1848000</v>
      </c>
      <c r="F14" s="17">
        <v>1851696</v>
      </c>
      <c r="G14" s="17">
        <v>1844304</v>
      </c>
      <c r="H14" s="17">
        <f t="shared" si="2"/>
        <v>1848000</v>
      </c>
      <c r="I14" s="18">
        <f t="shared" si="3"/>
        <v>3696</v>
      </c>
      <c r="J14" s="19">
        <f t="shared" si="4"/>
        <v>0.2</v>
      </c>
      <c r="K14" s="27">
        <f t="shared" si="5"/>
        <v>1848000</v>
      </c>
    </row>
    <row r="15" spans="1:11" x14ac:dyDescent="0.25">
      <c r="A15" s="46" t="s">
        <v>25</v>
      </c>
      <c r="B15" s="47" t="s">
        <v>27</v>
      </c>
      <c r="C15" s="48" t="s">
        <v>28</v>
      </c>
      <c r="D15" s="49">
        <v>1</v>
      </c>
      <c r="E15" s="66">
        <v>300000</v>
      </c>
      <c r="F15" s="67">
        <v>303906</v>
      </c>
      <c r="G15" s="67">
        <v>296073</v>
      </c>
      <c r="H15" s="67">
        <f t="shared" si="2"/>
        <v>299993</v>
      </c>
      <c r="I15" s="79">
        <f t="shared" si="3"/>
        <v>3916.5046916861979</v>
      </c>
      <c r="J15" s="80">
        <f t="shared" si="4"/>
        <v>1.3055320263093466</v>
      </c>
      <c r="K15" s="68">
        <f t="shared" si="5"/>
        <v>299993</v>
      </c>
    </row>
    <row r="16" spans="1:11" ht="15.75" thickBot="1" x14ac:dyDescent="0.3">
      <c r="A16" s="46" t="s">
        <v>234</v>
      </c>
      <c r="B16" s="47" t="s">
        <v>235</v>
      </c>
      <c r="C16" s="48" t="s">
        <v>28</v>
      </c>
      <c r="D16" s="49">
        <v>1</v>
      </c>
      <c r="E16" s="34">
        <v>300000</v>
      </c>
      <c r="F16" s="28">
        <v>303906</v>
      </c>
      <c r="G16" s="28">
        <v>296073</v>
      </c>
      <c r="H16" s="67">
        <f t="shared" si="2"/>
        <v>299993</v>
      </c>
      <c r="I16" s="79">
        <f t="shared" si="3"/>
        <v>3916.5046916861979</v>
      </c>
      <c r="J16" s="80">
        <f t="shared" si="4"/>
        <v>1.3055320263093466</v>
      </c>
      <c r="K16" s="68">
        <f t="shared" si="5"/>
        <v>299993</v>
      </c>
    </row>
    <row r="17" spans="1:13" ht="15.75" thickBot="1" x14ac:dyDescent="0.3">
      <c r="A17" s="108" t="s">
        <v>29</v>
      </c>
      <c r="B17" s="109"/>
      <c r="C17" s="109"/>
      <c r="D17" s="110"/>
      <c r="E17" s="62">
        <f>SUM(E5:E16)</f>
        <v>3510629</v>
      </c>
      <c r="F17" s="62">
        <f>SUM(F5:F16)</f>
        <v>3561197</v>
      </c>
      <c r="G17" s="89">
        <f>SUM(G5:G16)</f>
        <v>3459765</v>
      </c>
      <c r="H17" s="50">
        <f t="shared" si="2"/>
        <v>3510530.3333333335</v>
      </c>
      <c r="I17" s="90">
        <f>SQRT(((SUM((POWER(E17-H17,2)),(POWER(F17-H17,2)),(POWER(G17-H17,2)))/(COLUMNS(E17:G17)-1))))</f>
        <v>50716.071982492234</v>
      </c>
      <c r="J17" s="91">
        <f>I17/H17*100</f>
        <v>1.4446840553101301</v>
      </c>
      <c r="K17" s="2">
        <f>AVERAGE(E17:G17)</f>
        <v>3510530.3333333335</v>
      </c>
      <c r="L17" s="6"/>
      <c r="M17" s="6"/>
    </row>
    <row r="18" spans="1:13" ht="15.75" thickBot="1" x14ac:dyDescent="0.3">
      <c r="A18" s="61" t="s">
        <v>30</v>
      </c>
      <c r="B18" s="112" t="s">
        <v>92</v>
      </c>
      <c r="C18" s="112"/>
      <c r="D18" s="112"/>
      <c r="E18" s="112"/>
      <c r="F18" s="112"/>
      <c r="G18" s="112"/>
      <c r="H18" s="112"/>
      <c r="I18" s="112"/>
      <c r="J18" s="112"/>
      <c r="K18" s="115"/>
    </row>
    <row r="19" spans="1:13" x14ac:dyDescent="0.25">
      <c r="A19" s="60" t="s">
        <v>32</v>
      </c>
      <c r="B19" s="54" t="s">
        <v>82</v>
      </c>
      <c r="C19" s="21" t="s">
        <v>13</v>
      </c>
      <c r="D19" s="38">
        <v>1</v>
      </c>
      <c r="E19" s="51">
        <v>25927</v>
      </c>
      <c r="F19" s="23">
        <v>29833</v>
      </c>
      <c r="G19" s="23">
        <v>22000</v>
      </c>
      <c r="H19" s="23">
        <f>AVERAGE(E19:G19)</f>
        <v>25920</v>
      </c>
      <c r="I19" s="23">
        <f>SQRT(((SUM((POWER(E19-H19,2)),(POWER(F19-H19,2)),(POWER(G19-H19,2)))/(COLUMNS(E19:G19)-1))))</f>
        <v>3916.5046916861979</v>
      </c>
      <c r="J19" s="23">
        <f>I19/H19*100</f>
        <v>15.109971804344898</v>
      </c>
      <c r="K19" s="26">
        <f>AVERAGE(E19:G19)</f>
        <v>25920</v>
      </c>
    </row>
    <row r="20" spans="1:13" x14ac:dyDescent="0.25">
      <c r="A20" s="58" t="s">
        <v>33</v>
      </c>
      <c r="B20" s="55" t="s">
        <v>83</v>
      </c>
      <c r="C20" s="16" t="s">
        <v>13</v>
      </c>
      <c r="D20" s="40">
        <v>2</v>
      </c>
      <c r="E20" s="52">
        <v>40000</v>
      </c>
      <c r="F20" s="17">
        <v>43906</v>
      </c>
      <c r="G20" s="17">
        <v>36073</v>
      </c>
      <c r="H20" s="17">
        <f t="shared" ref="H20:H39" si="6">AVERAGE(E20:G20)</f>
        <v>39993</v>
      </c>
      <c r="I20" s="17">
        <f t="shared" ref="I20:I39" si="7">SQRT(((SUM((POWER(E20-H20,2)),(POWER(F20-H20,2)),(POWER(G20-H20,2)))/(COLUMNS(E20:G20)-1))))</f>
        <v>3916.5046916861979</v>
      </c>
      <c r="J20" s="17">
        <f t="shared" ref="J20:J39" si="8">I20/H20*100</f>
        <v>9.7929754999279819</v>
      </c>
      <c r="K20" s="27">
        <f t="shared" ref="K20:K28" si="9">AVERAGE(E20:G20)</f>
        <v>39993</v>
      </c>
    </row>
    <row r="21" spans="1:13" x14ac:dyDescent="0.25">
      <c r="A21" s="58" t="s">
        <v>34</v>
      </c>
      <c r="B21" s="55" t="s">
        <v>84</v>
      </c>
      <c r="C21" s="16" t="s">
        <v>13</v>
      </c>
      <c r="D21" s="40">
        <v>3</v>
      </c>
      <c r="E21" s="52">
        <v>86010</v>
      </c>
      <c r="F21" s="17">
        <v>89916</v>
      </c>
      <c r="G21" s="17">
        <v>82083</v>
      </c>
      <c r="H21" s="17">
        <f t="shared" si="6"/>
        <v>86003</v>
      </c>
      <c r="I21" s="17">
        <f t="shared" si="7"/>
        <v>3916.5046916861979</v>
      </c>
      <c r="J21" s="17">
        <f t="shared" si="8"/>
        <v>4.5539163653432997</v>
      </c>
      <c r="K21" s="27">
        <f t="shared" si="9"/>
        <v>86003</v>
      </c>
    </row>
    <row r="22" spans="1:13" x14ac:dyDescent="0.25">
      <c r="A22" s="58" t="s">
        <v>35</v>
      </c>
      <c r="B22" s="55" t="s">
        <v>93</v>
      </c>
      <c r="C22" s="16" t="s">
        <v>13</v>
      </c>
      <c r="D22" s="40">
        <v>1</v>
      </c>
      <c r="E22" s="52">
        <v>52432</v>
      </c>
      <c r="F22" s="17">
        <v>56338</v>
      </c>
      <c r="G22" s="17">
        <v>48505</v>
      </c>
      <c r="H22" s="17">
        <f t="shared" si="6"/>
        <v>52425</v>
      </c>
      <c r="I22" s="17">
        <f t="shared" si="7"/>
        <v>3916.5046916861979</v>
      </c>
      <c r="J22" s="17">
        <f t="shared" si="8"/>
        <v>7.4706813384572204</v>
      </c>
      <c r="K22" s="27">
        <f t="shared" si="9"/>
        <v>52425</v>
      </c>
    </row>
    <row r="23" spans="1:13" x14ac:dyDescent="0.25">
      <c r="A23" s="58" t="s">
        <v>36</v>
      </c>
      <c r="B23" s="55" t="s">
        <v>94</v>
      </c>
      <c r="C23" s="16" t="s">
        <v>13</v>
      </c>
      <c r="D23" s="40">
        <v>1</v>
      </c>
      <c r="E23" s="52">
        <v>50674</v>
      </c>
      <c r="F23" s="17">
        <v>54580</v>
      </c>
      <c r="G23" s="17">
        <v>46747</v>
      </c>
      <c r="H23" s="17">
        <f t="shared" si="6"/>
        <v>50667</v>
      </c>
      <c r="I23" s="17">
        <f t="shared" si="7"/>
        <v>3916.5046916861979</v>
      </c>
      <c r="J23" s="17">
        <f t="shared" si="8"/>
        <v>7.7298926158766017</v>
      </c>
      <c r="K23" s="27">
        <f t="shared" si="9"/>
        <v>50667</v>
      </c>
    </row>
    <row r="24" spans="1:13" x14ac:dyDescent="0.25">
      <c r="A24" s="58" t="s">
        <v>37</v>
      </c>
      <c r="B24" s="55" t="s">
        <v>95</v>
      </c>
      <c r="C24" s="16" t="s">
        <v>13</v>
      </c>
      <c r="D24" s="40">
        <v>1</v>
      </c>
      <c r="E24" s="52">
        <v>51517</v>
      </c>
      <c r="F24" s="17">
        <v>55423</v>
      </c>
      <c r="G24" s="17">
        <v>47590</v>
      </c>
      <c r="H24" s="17">
        <f t="shared" si="6"/>
        <v>51510</v>
      </c>
      <c r="I24" s="17">
        <f t="shared" si="7"/>
        <v>3916.5046916861979</v>
      </c>
      <c r="J24" s="17">
        <f t="shared" si="8"/>
        <v>7.6033870931589949</v>
      </c>
      <c r="K24" s="27">
        <f t="shared" si="9"/>
        <v>51510</v>
      </c>
    </row>
    <row r="25" spans="1:13" x14ac:dyDescent="0.25">
      <c r="A25" s="58" t="s">
        <v>38</v>
      </c>
      <c r="B25" s="55" t="s">
        <v>85</v>
      </c>
      <c r="C25" s="16" t="s">
        <v>13</v>
      </c>
      <c r="D25" s="40">
        <v>1</v>
      </c>
      <c r="E25" s="52">
        <v>49177</v>
      </c>
      <c r="F25" s="17">
        <v>53083</v>
      </c>
      <c r="G25" s="17">
        <v>45250</v>
      </c>
      <c r="H25" s="17">
        <f t="shared" si="6"/>
        <v>49170</v>
      </c>
      <c r="I25" s="17">
        <f t="shared" si="7"/>
        <v>3916.5046916861979</v>
      </c>
      <c r="J25" s="17">
        <f t="shared" si="8"/>
        <v>7.9652322385320273</v>
      </c>
      <c r="K25" s="27">
        <f t="shared" si="9"/>
        <v>49170</v>
      </c>
    </row>
    <row r="26" spans="1:13" x14ac:dyDescent="0.25">
      <c r="A26" s="58" t="s">
        <v>39</v>
      </c>
      <c r="B26" s="55" t="s">
        <v>96</v>
      </c>
      <c r="C26" s="16" t="s">
        <v>13</v>
      </c>
      <c r="D26" s="40">
        <v>1</v>
      </c>
      <c r="E26" s="52">
        <v>52943</v>
      </c>
      <c r="F26" s="17">
        <v>56849</v>
      </c>
      <c r="G26" s="17">
        <v>49016</v>
      </c>
      <c r="H26" s="17">
        <f t="shared" si="6"/>
        <v>52936</v>
      </c>
      <c r="I26" s="17">
        <f t="shared" si="7"/>
        <v>3916.5046916861979</v>
      </c>
      <c r="J26" s="17">
        <f t="shared" si="8"/>
        <v>7.3985656107114215</v>
      </c>
      <c r="K26" s="27">
        <f t="shared" si="9"/>
        <v>52936</v>
      </c>
    </row>
    <row r="27" spans="1:13" x14ac:dyDescent="0.25">
      <c r="A27" s="58" t="s">
        <v>40</v>
      </c>
      <c r="B27" s="55" t="s">
        <v>97</v>
      </c>
      <c r="C27" s="16" t="s">
        <v>13</v>
      </c>
      <c r="D27" s="40">
        <v>1</v>
      </c>
      <c r="E27" s="52">
        <v>52884</v>
      </c>
      <c r="F27" s="17">
        <v>56790</v>
      </c>
      <c r="G27" s="17">
        <v>48957</v>
      </c>
      <c r="H27" s="17">
        <f t="shared" si="6"/>
        <v>52877</v>
      </c>
      <c r="I27" s="17">
        <f t="shared" si="7"/>
        <v>3916.5046916861979</v>
      </c>
      <c r="J27" s="17">
        <f t="shared" si="8"/>
        <v>7.4068209083083341</v>
      </c>
      <c r="K27" s="27">
        <f t="shared" si="9"/>
        <v>52877</v>
      </c>
    </row>
    <row r="28" spans="1:13" x14ac:dyDescent="0.25">
      <c r="A28" s="58" t="s">
        <v>41</v>
      </c>
      <c r="B28" s="55" t="s">
        <v>98</v>
      </c>
      <c r="C28" s="16" t="s">
        <v>13</v>
      </c>
      <c r="D28" s="40">
        <v>1</v>
      </c>
      <c r="E28" s="52">
        <v>53001</v>
      </c>
      <c r="F28" s="17">
        <v>56907</v>
      </c>
      <c r="G28" s="17">
        <v>49074</v>
      </c>
      <c r="H28" s="17">
        <f t="shared" si="6"/>
        <v>52994</v>
      </c>
      <c r="I28" s="17">
        <f t="shared" si="7"/>
        <v>3916.5046916861979</v>
      </c>
      <c r="J28" s="17">
        <f t="shared" si="8"/>
        <v>7.3904681505192995</v>
      </c>
      <c r="K28" s="27">
        <f t="shared" si="9"/>
        <v>52994</v>
      </c>
    </row>
    <row r="29" spans="1:13" x14ac:dyDescent="0.25">
      <c r="A29" s="58" t="s">
        <v>42</v>
      </c>
      <c r="B29" s="55" t="s">
        <v>99</v>
      </c>
      <c r="C29" s="16" t="s">
        <v>13</v>
      </c>
      <c r="D29" s="40">
        <v>1</v>
      </c>
      <c r="E29" s="52">
        <v>52884</v>
      </c>
      <c r="F29" s="17">
        <v>56790</v>
      </c>
      <c r="G29" s="17">
        <v>48957</v>
      </c>
      <c r="H29" s="17">
        <f t="shared" ref="H29:H38" si="10">AVERAGE(E29:G29)</f>
        <v>52877</v>
      </c>
      <c r="I29" s="17">
        <f t="shared" ref="I29:I38" si="11">SQRT(((SUM((POWER(E29-H29,2)),(POWER(F29-H29,2)),(POWER(G29-H29,2)))/(COLUMNS(E29:G29)-1))))</f>
        <v>3916.5046916861979</v>
      </c>
      <c r="J29" s="17">
        <f t="shared" ref="J29:J38" si="12">I29/H29*100</f>
        <v>7.4068209083083341</v>
      </c>
      <c r="K29" s="27">
        <f t="shared" ref="K29:K38" si="13">AVERAGE(E29:G29)</f>
        <v>52877</v>
      </c>
    </row>
    <row r="30" spans="1:13" x14ac:dyDescent="0.25">
      <c r="A30" s="58" t="s">
        <v>107</v>
      </c>
      <c r="B30" s="55" t="s">
        <v>100</v>
      </c>
      <c r="C30" s="16" t="s">
        <v>13</v>
      </c>
      <c r="D30" s="40">
        <v>1</v>
      </c>
      <c r="E30" s="52">
        <v>49257</v>
      </c>
      <c r="F30" s="17">
        <v>53163</v>
      </c>
      <c r="G30" s="17">
        <v>45330</v>
      </c>
      <c r="H30" s="17">
        <f t="shared" si="10"/>
        <v>49250</v>
      </c>
      <c r="I30" s="17">
        <f t="shared" si="11"/>
        <v>3916.5046916861979</v>
      </c>
      <c r="J30" s="17">
        <f t="shared" si="12"/>
        <v>7.9522937902257826</v>
      </c>
      <c r="K30" s="27">
        <f t="shared" si="13"/>
        <v>49250</v>
      </c>
    </row>
    <row r="31" spans="1:13" x14ac:dyDescent="0.25">
      <c r="A31" s="58" t="s">
        <v>108</v>
      </c>
      <c r="B31" s="55" t="s">
        <v>101</v>
      </c>
      <c r="C31" s="16" t="s">
        <v>13</v>
      </c>
      <c r="D31" s="40">
        <v>1</v>
      </c>
      <c r="E31" s="52">
        <v>49257</v>
      </c>
      <c r="F31" s="17">
        <v>53163</v>
      </c>
      <c r="G31" s="17">
        <v>45330</v>
      </c>
      <c r="H31" s="17">
        <f t="shared" si="10"/>
        <v>49250</v>
      </c>
      <c r="I31" s="17">
        <f t="shared" si="11"/>
        <v>3916.5046916861979</v>
      </c>
      <c r="J31" s="17">
        <f t="shared" si="12"/>
        <v>7.9522937902257826</v>
      </c>
      <c r="K31" s="27">
        <f t="shared" si="13"/>
        <v>49250</v>
      </c>
    </row>
    <row r="32" spans="1:13" x14ac:dyDescent="0.25">
      <c r="A32" s="58" t="s">
        <v>109</v>
      </c>
      <c r="B32" s="55" t="s">
        <v>102</v>
      </c>
      <c r="C32" s="16" t="s">
        <v>13</v>
      </c>
      <c r="D32" s="40">
        <v>1</v>
      </c>
      <c r="E32" s="52">
        <v>69159</v>
      </c>
      <c r="F32" s="17">
        <v>73065</v>
      </c>
      <c r="G32" s="17">
        <v>65232</v>
      </c>
      <c r="H32" s="17">
        <f t="shared" si="10"/>
        <v>69152</v>
      </c>
      <c r="I32" s="17">
        <f t="shared" si="11"/>
        <v>3916.5046916861979</v>
      </c>
      <c r="J32" s="17">
        <f t="shared" si="12"/>
        <v>5.6636173815452882</v>
      </c>
      <c r="K32" s="27">
        <f t="shared" si="13"/>
        <v>69152</v>
      </c>
    </row>
    <row r="33" spans="1:11" x14ac:dyDescent="0.25">
      <c r="A33" s="58" t="s">
        <v>110</v>
      </c>
      <c r="B33" s="55" t="s">
        <v>103</v>
      </c>
      <c r="C33" s="16" t="s">
        <v>13</v>
      </c>
      <c r="D33" s="40">
        <v>1</v>
      </c>
      <c r="E33" s="52">
        <v>49257</v>
      </c>
      <c r="F33" s="17">
        <v>53163</v>
      </c>
      <c r="G33" s="17">
        <v>45330</v>
      </c>
      <c r="H33" s="17">
        <f t="shared" si="10"/>
        <v>49250</v>
      </c>
      <c r="I33" s="17">
        <f t="shared" si="11"/>
        <v>3916.5046916861979</v>
      </c>
      <c r="J33" s="17">
        <f t="shared" si="12"/>
        <v>7.9522937902257826</v>
      </c>
      <c r="K33" s="27">
        <f t="shared" si="13"/>
        <v>49250</v>
      </c>
    </row>
    <row r="34" spans="1:11" ht="30" x14ac:dyDescent="0.25">
      <c r="A34" s="58" t="s">
        <v>111</v>
      </c>
      <c r="B34" s="55" t="s">
        <v>104</v>
      </c>
      <c r="C34" s="16" t="s">
        <v>13</v>
      </c>
      <c r="D34" s="40">
        <v>1</v>
      </c>
      <c r="E34" s="52">
        <v>271845</v>
      </c>
      <c r="F34" s="17">
        <v>275751</v>
      </c>
      <c r="G34" s="17">
        <v>267918</v>
      </c>
      <c r="H34" s="17">
        <f t="shared" si="10"/>
        <v>271838</v>
      </c>
      <c r="I34" s="17">
        <f t="shared" si="11"/>
        <v>3916.5046916861979</v>
      </c>
      <c r="J34" s="17">
        <f t="shared" si="12"/>
        <v>1.4407495242336237</v>
      </c>
      <c r="K34" s="27">
        <f t="shared" si="13"/>
        <v>271838</v>
      </c>
    </row>
    <row r="35" spans="1:11" x14ac:dyDescent="0.25">
      <c r="A35" s="58" t="s">
        <v>112</v>
      </c>
      <c r="B35" s="55" t="s">
        <v>105</v>
      </c>
      <c r="C35" s="16" t="s">
        <v>13</v>
      </c>
      <c r="D35" s="40">
        <v>1</v>
      </c>
      <c r="E35" s="52">
        <v>271850</v>
      </c>
      <c r="F35" s="17">
        <v>275756</v>
      </c>
      <c r="G35" s="17">
        <v>267923</v>
      </c>
      <c r="H35" s="17">
        <f t="shared" si="10"/>
        <v>271843</v>
      </c>
      <c r="I35" s="17">
        <f t="shared" si="11"/>
        <v>3916.5046916861979</v>
      </c>
      <c r="J35" s="17">
        <f t="shared" si="12"/>
        <v>1.4407230245716087</v>
      </c>
      <c r="K35" s="27">
        <f t="shared" si="13"/>
        <v>271843</v>
      </c>
    </row>
    <row r="36" spans="1:11" ht="30" x14ac:dyDescent="0.25">
      <c r="A36" s="58" t="s">
        <v>113</v>
      </c>
      <c r="B36" s="55" t="s">
        <v>106</v>
      </c>
      <c r="C36" s="16" t="s">
        <v>26</v>
      </c>
      <c r="D36" s="40">
        <v>150</v>
      </c>
      <c r="E36" s="52">
        <v>502500</v>
      </c>
      <c r="F36" s="17">
        <v>506400</v>
      </c>
      <c r="G36" s="17">
        <v>498450</v>
      </c>
      <c r="H36" s="17">
        <f t="shared" si="10"/>
        <v>502450</v>
      </c>
      <c r="I36" s="17">
        <f t="shared" si="11"/>
        <v>3975.2358420601913</v>
      </c>
      <c r="J36" s="17">
        <f t="shared" si="12"/>
        <v>0.79117043328892256</v>
      </c>
      <c r="K36" s="27">
        <f t="shared" si="13"/>
        <v>502450</v>
      </c>
    </row>
    <row r="37" spans="1:11" x14ac:dyDescent="0.25">
      <c r="A37" s="83" t="s">
        <v>114</v>
      </c>
      <c r="B37" s="47" t="s">
        <v>235</v>
      </c>
      <c r="C37" s="48" t="s">
        <v>28</v>
      </c>
      <c r="D37" s="49">
        <v>1</v>
      </c>
      <c r="E37" s="84">
        <v>150000</v>
      </c>
      <c r="F37" s="67">
        <v>153906</v>
      </c>
      <c r="G37" s="67">
        <v>146073</v>
      </c>
      <c r="H37" s="17">
        <f t="shared" si="10"/>
        <v>149993</v>
      </c>
      <c r="I37" s="17">
        <f t="shared" si="11"/>
        <v>3916.5046916861979</v>
      </c>
      <c r="J37" s="17">
        <f t="shared" si="12"/>
        <v>2.6111249802898788</v>
      </c>
      <c r="K37" s="27">
        <f t="shared" si="13"/>
        <v>149993</v>
      </c>
    </row>
    <row r="38" spans="1:11" ht="15.75" thickBot="1" x14ac:dyDescent="0.3">
      <c r="A38" s="59" t="s">
        <v>236</v>
      </c>
      <c r="B38" s="56" t="s">
        <v>27</v>
      </c>
      <c r="C38" s="43" t="s">
        <v>28</v>
      </c>
      <c r="D38" s="44">
        <v>1</v>
      </c>
      <c r="E38" s="53">
        <v>100000</v>
      </c>
      <c r="F38" s="28">
        <v>103906</v>
      </c>
      <c r="G38" s="28">
        <v>96073</v>
      </c>
      <c r="H38" s="17">
        <f t="shared" si="10"/>
        <v>99993</v>
      </c>
      <c r="I38" s="17">
        <f t="shared" si="11"/>
        <v>3916.5046916861979</v>
      </c>
      <c r="J38" s="17">
        <f t="shared" si="12"/>
        <v>3.9167788662068324</v>
      </c>
      <c r="K38" s="27">
        <f t="shared" si="13"/>
        <v>99993</v>
      </c>
    </row>
    <row r="39" spans="1:11" ht="15.75" thickBot="1" x14ac:dyDescent="0.3">
      <c r="A39" s="116" t="s">
        <v>29</v>
      </c>
      <c r="B39" s="117"/>
      <c r="C39" s="117"/>
      <c r="D39" s="118"/>
      <c r="E39" s="50">
        <f>SUM(E19:E38)</f>
        <v>2080574</v>
      </c>
      <c r="F39" s="1">
        <f>SUM(F19:F38)</f>
        <v>2158688</v>
      </c>
      <c r="G39" s="1">
        <f>SUM(G19:G38)</f>
        <v>2001911</v>
      </c>
      <c r="H39" s="1">
        <f t="shared" si="6"/>
        <v>2080391</v>
      </c>
      <c r="I39" s="1">
        <f t="shared" si="7"/>
        <v>78388.660206690605</v>
      </c>
      <c r="J39" s="1">
        <f t="shared" si="8"/>
        <v>3.7679772795926629</v>
      </c>
      <c r="K39" s="2">
        <f>AVERAGE(E39:G39)</f>
        <v>2080391</v>
      </c>
    </row>
    <row r="40" spans="1:11" ht="15.75" thickBot="1" x14ac:dyDescent="0.3">
      <c r="A40" s="9" t="s">
        <v>43</v>
      </c>
      <c r="B40" s="119" t="s">
        <v>119</v>
      </c>
      <c r="C40" s="113"/>
      <c r="D40" s="113"/>
      <c r="E40" s="113"/>
      <c r="F40" s="113"/>
      <c r="G40" s="113"/>
      <c r="H40" s="113"/>
      <c r="I40" s="113"/>
      <c r="J40" s="113"/>
      <c r="K40" s="114"/>
    </row>
    <row r="41" spans="1:11" x14ac:dyDescent="0.25">
      <c r="A41" s="57" t="s">
        <v>44</v>
      </c>
      <c r="B41" s="37" t="s">
        <v>82</v>
      </c>
      <c r="C41" s="21" t="s">
        <v>13</v>
      </c>
      <c r="D41" s="30">
        <v>1</v>
      </c>
      <c r="E41" s="64">
        <v>25927</v>
      </c>
      <c r="F41" s="23">
        <v>29833</v>
      </c>
      <c r="G41" s="23">
        <v>22000</v>
      </c>
      <c r="H41" s="23">
        <f t="shared" ref="H41:H50" si="14">AVERAGE(E41:G41)</f>
        <v>25920</v>
      </c>
      <c r="I41" s="23">
        <f t="shared" ref="I41:I51" si="15">SQRT(((SUM((POWER(E41-H41,2)),(POWER(F41-H41,2)),(POWER(G41-H41,2)))/(COLUMNS(E41:G41)-1))))</f>
        <v>3916.5046916861979</v>
      </c>
      <c r="J41" s="23">
        <f t="shared" ref="J41:J51" si="16">I41/H41*100</f>
        <v>15.109971804344898</v>
      </c>
      <c r="K41" s="26">
        <f t="shared" ref="K41:K50" si="17">AVERAGE(E41:G41)</f>
        <v>25920</v>
      </c>
    </row>
    <row r="42" spans="1:11" x14ac:dyDescent="0.25">
      <c r="A42" s="58" t="s">
        <v>45</v>
      </c>
      <c r="B42" s="39" t="s">
        <v>83</v>
      </c>
      <c r="C42" s="16" t="s">
        <v>13</v>
      </c>
      <c r="D42" s="31">
        <v>3</v>
      </c>
      <c r="E42" s="33">
        <v>60000</v>
      </c>
      <c r="F42" s="17">
        <v>63906</v>
      </c>
      <c r="G42" s="17">
        <v>56073</v>
      </c>
      <c r="H42" s="17">
        <f t="shared" si="14"/>
        <v>59993</v>
      </c>
      <c r="I42" s="17">
        <f t="shared" si="15"/>
        <v>3916.5046916861979</v>
      </c>
      <c r="J42" s="17">
        <f t="shared" si="16"/>
        <v>6.5282694509129362</v>
      </c>
      <c r="K42" s="27">
        <f t="shared" si="17"/>
        <v>59993</v>
      </c>
    </row>
    <row r="43" spans="1:11" x14ac:dyDescent="0.25">
      <c r="A43" s="58" t="s">
        <v>46</v>
      </c>
      <c r="B43" s="39" t="s">
        <v>84</v>
      </c>
      <c r="C43" s="16" t="s">
        <v>13</v>
      </c>
      <c r="D43" s="31">
        <v>6</v>
      </c>
      <c r="E43" s="33">
        <v>172020</v>
      </c>
      <c r="F43" s="17">
        <v>175926</v>
      </c>
      <c r="G43" s="17">
        <v>168093</v>
      </c>
      <c r="H43" s="17">
        <f t="shared" si="14"/>
        <v>172013</v>
      </c>
      <c r="I43" s="17">
        <f t="shared" si="15"/>
        <v>3916.5046916861979</v>
      </c>
      <c r="J43" s="17">
        <f t="shared" si="16"/>
        <v>2.2768655227722312</v>
      </c>
      <c r="K43" s="27">
        <f>AVERAGE(E43:G43)</f>
        <v>172013</v>
      </c>
    </row>
    <row r="44" spans="1:11" ht="30" x14ac:dyDescent="0.25">
      <c r="A44" s="58" t="s">
        <v>47</v>
      </c>
      <c r="B44" s="39" t="s">
        <v>118</v>
      </c>
      <c r="C44" s="16" t="s">
        <v>13</v>
      </c>
      <c r="D44" s="31">
        <v>1</v>
      </c>
      <c r="E44" s="33">
        <v>1700000</v>
      </c>
      <c r="F44" s="17">
        <v>1703906</v>
      </c>
      <c r="G44" s="17">
        <v>1696073</v>
      </c>
      <c r="H44" s="17">
        <f t="shared" si="14"/>
        <v>1699993</v>
      </c>
      <c r="I44" s="17">
        <f t="shared" si="15"/>
        <v>3916.5046916861979</v>
      </c>
      <c r="J44" s="17">
        <f t="shared" si="16"/>
        <v>0.23038357756097805</v>
      </c>
      <c r="K44" s="27">
        <f t="shared" si="17"/>
        <v>1699993</v>
      </c>
    </row>
    <row r="45" spans="1:11" x14ac:dyDescent="0.25">
      <c r="A45" s="58" t="s">
        <v>48</v>
      </c>
      <c r="B45" s="39" t="s">
        <v>115</v>
      </c>
      <c r="C45" s="16" t="s">
        <v>13</v>
      </c>
      <c r="D45" s="31">
        <v>1</v>
      </c>
      <c r="E45" s="33">
        <v>150500</v>
      </c>
      <c r="F45" s="17">
        <v>154406</v>
      </c>
      <c r="G45" s="17">
        <v>146573</v>
      </c>
      <c r="H45" s="17">
        <f t="shared" si="14"/>
        <v>150493</v>
      </c>
      <c r="I45" s="17">
        <f t="shared" si="15"/>
        <v>3916.5046916861979</v>
      </c>
      <c r="J45" s="17">
        <f t="shared" si="16"/>
        <v>2.6024497429689073</v>
      </c>
      <c r="K45" s="27">
        <f t="shared" si="17"/>
        <v>150493</v>
      </c>
    </row>
    <row r="46" spans="1:11" x14ac:dyDescent="0.25">
      <c r="A46" s="58" t="s">
        <v>49</v>
      </c>
      <c r="B46" s="39" t="s">
        <v>116</v>
      </c>
      <c r="C46" s="16" t="s">
        <v>13</v>
      </c>
      <c r="D46" s="31">
        <v>1</v>
      </c>
      <c r="E46" s="33">
        <v>197000</v>
      </c>
      <c r="F46" s="17">
        <v>200906</v>
      </c>
      <c r="G46" s="17">
        <v>193073</v>
      </c>
      <c r="H46" s="17">
        <f t="shared" si="14"/>
        <v>196993</v>
      </c>
      <c r="I46" s="17">
        <f t="shared" si="15"/>
        <v>3916.5046916861979</v>
      </c>
      <c r="J46" s="17">
        <f t="shared" si="16"/>
        <v>1.9881440922703841</v>
      </c>
      <c r="K46" s="27">
        <f t="shared" si="17"/>
        <v>196993</v>
      </c>
    </row>
    <row r="47" spans="1:11" x14ac:dyDescent="0.25">
      <c r="A47" s="58" t="s">
        <v>50</v>
      </c>
      <c r="B47" s="39" t="s">
        <v>117</v>
      </c>
      <c r="C47" s="16" t="s">
        <v>13</v>
      </c>
      <c r="D47" s="31">
        <v>1</v>
      </c>
      <c r="E47" s="33">
        <v>154550</v>
      </c>
      <c r="F47" s="17">
        <v>158456</v>
      </c>
      <c r="G47" s="17">
        <v>150623</v>
      </c>
      <c r="H47" s="17">
        <f t="shared" si="14"/>
        <v>154543</v>
      </c>
      <c r="I47" s="17">
        <f t="shared" si="15"/>
        <v>3916.5046916861979</v>
      </c>
      <c r="J47" s="17">
        <f t="shared" si="16"/>
        <v>2.5342491679896195</v>
      </c>
      <c r="K47" s="27">
        <f t="shared" si="17"/>
        <v>154543</v>
      </c>
    </row>
    <row r="48" spans="1:11" x14ac:dyDescent="0.25">
      <c r="A48" s="58" t="s">
        <v>51</v>
      </c>
      <c r="B48" s="39" t="s">
        <v>89</v>
      </c>
      <c r="C48" s="16" t="s">
        <v>26</v>
      </c>
      <c r="D48" s="31">
        <v>405</v>
      </c>
      <c r="E48" s="33">
        <v>1620000</v>
      </c>
      <c r="F48" s="17">
        <v>1624050</v>
      </c>
      <c r="G48" s="17">
        <v>1615950</v>
      </c>
      <c r="H48" s="17">
        <f t="shared" si="14"/>
        <v>1620000</v>
      </c>
      <c r="I48" s="17">
        <f t="shared" si="15"/>
        <v>4050</v>
      </c>
      <c r="J48" s="17">
        <f t="shared" si="16"/>
        <v>0.25</v>
      </c>
      <c r="K48" s="27">
        <f t="shared" si="17"/>
        <v>1620000</v>
      </c>
    </row>
    <row r="49" spans="1:11" x14ac:dyDescent="0.25">
      <c r="A49" s="58" t="s">
        <v>237</v>
      </c>
      <c r="B49" s="47" t="s">
        <v>235</v>
      </c>
      <c r="C49" s="48" t="s">
        <v>28</v>
      </c>
      <c r="D49" s="49">
        <v>1</v>
      </c>
      <c r="E49" s="66">
        <v>1200000</v>
      </c>
      <c r="F49" s="67">
        <v>1203906</v>
      </c>
      <c r="G49" s="67">
        <v>1196073</v>
      </c>
      <c r="H49" s="67">
        <f t="shared" si="14"/>
        <v>1199993</v>
      </c>
      <c r="I49" s="67">
        <f t="shared" si="15"/>
        <v>3916.5046916861979</v>
      </c>
      <c r="J49" s="67">
        <f t="shared" si="16"/>
        <v>0.3263772948414031</v>
      </c>
      <c r="K49" s="68">
        <f t="shared" si="17"/>
        <v>1199993</v>
      </c>
    </row>
    <row r="50" spans="1:11" ht="15.75" thickBot="1" x14ac:dyDescent="0.3">
      <c r="A50" s="59" t="s">
        <v>238</v>
      </c>
      <c r="B50" s="42" t="s">
        <v>27</v>
      </c>
      <c r="C50" s="43" t="s">
        <v>28</v>
      </c>
      <c r="D50" s="63">
        <v>1</v>
      </c>
      <c r="E50" s="34">
        <v>500000</v>
      </c>
      <c r="F50" s="28">
        <v>503906</v>
      </c>
      <c r="G50" s="28">
        <v>496073</v>
      </c>
      <c r="H50" s="28">
        <f t="shared" si="14"/>
        <v>499993</v>
      </c>
      <c r="I50" s="28">
        <f t="shared" si="15"/>
        <v>3916.5046916861979</v>
      </c>
      <c r="J50" s="28">
        <f t="shared" si="16"/>
        <v>0.78331190470390544</v>
      </c>
      <c r="K50" s="29">
        <f t="shared" si="17"/>
        <v>499993</v>
      </c>
    </row>
    <row r="51" spans="1:11" ht="15.75" thickBot="1" x14ac:dyDescent="0.3">
      <c r="A51" s="116" t="s">
        <v>29</v>
      </c>
      <c r="B51" s="117"/>
      <c r="C51" s="117"/>
      <c r="D51" s="118"/>
      <c r="E51" s="50">
        <f>SUM(E41:E50)</f>
        <v>5779997</v>
      </c>
      <c r="F51" s="1">
        <f>SUM(F41:F50)</f>
        <v>5819201</v>
      </c>
      <c r="G51" s="1">
        <f>SUM(G41:G50)</f>
        <v>5740604</v>
      </c>
      <c r="H51" s="1">
        <f>AVERAGE(E51:G51)</f>
        <v>5779934</v>
      </c>
      <c r="I51" s="1">
        <f t="shared" si="15"/>
        <v>39298.53787356471</v>
      </c>
      <c r="J51" s="1">
        <f t="shared" si="16"/>
        <v>0.67991326325810486</v>
      </c>
      <c r="K51" s="2">
        <f>AVERAGE(E51:G51)</f>
        <v>5779934</v>
      </c>
    </row>
    <row r="52" spans="1:11" ht="15.75" thickBot="1" x14ac:dyDescent="0.3">
      <c r="A52" s="15" t="s">
        <v>52</v>
      </c>
      <c r="B52" s="119" t="s">
        <v>120</v>
      </c>
      <c r="C52" s="113"/>
      <c r="D52" s="113"/>
      <c r="E52" s="113"/>
      <c r="F52" s="113"/>
      <c r="G52" s="113"/>
      <c r="H52" s="113" t="e">
        <f t="shared" ref="H52:H62" si="18">AVERAGE(E52:G52)</f>
        <v>#DIV/0!</v>
      </c>
      <c r="I52" s="113" t="e">
        <f t="shared" ref="I52:I69" si="19">SQRT(((SUM((POWER(E52-H52,2)),(POWER(F52-H52,2)),(POWER(G52-H52,2)))/(COLUMNS(E52:G52)-1))))</f>
        <v>#DIV/0!</v>
      </c>
      <c r="J52" s="113" t="e">
        <f t="shared" ref="J52:J69" si="20">I52/H52*100</f>
        <v>#DIV/0!</v>
      </c>
      <c r="K52" s="114">
        <f>SUM(K42:K51)</f>
        <v>11533948</v>
      </c>
    </row>
    <row r="53" spans="1:11" x14ac:dyDescent="0.25">
      <c r="A53" s="57" t="s">
        <v>53</v>
      </c>
      <c r="B53" s="37" t="s">
        <v>82</v>
      </c>
      <c r="C53" s="21" t="s">
        <v>13</v>
      </c>
      <c r="D53" s="30">
        <v>1</v>
      </c>
      <c r="E53" s="64">
        <v>25927</v>
      </c>
      <c r="F53" s="23">
        <v>29833</v>
      </c>
      <c r="G53" s="23">
        <v>22000</v>
      </c>
      <c r="H53" s="23">
        <f t="shared" si="18"/>
        <v>25920</v>
      </c>
      <c r="I53" s="23">
        <f t="shared" si="19"/>
        <v>3916.5046916861979</v>
      </c>
      <c r="J53" s="23">
        <f t="shared" si="20"/>
        <v>15.109971804344898</v>
      </c>
      <c r="K53" s="26">
        <f>AVERAGE(E53:G53)</f>
        <v>25920</v>
      </c>
    </row>
    <row r="54" spans="1:11" x14ac:dyDescent="0.25">
      <c r="A54" s="58" t="s">
        <v>54</v>
      </c>
      <c r="B54" s="39" t="s">
        <v>83</v>
      </c>
      <c r="C54" s="16" t="s">
        <v>13</v>
      </c>
      <c r="D54" s="31">
        <v>3</v>
      </c>
      <c r="E54" s="33">
        <v>60000</v>
      </c>
      <c r="F54" s="17">
        <v>63906</v>
      </c>
      <c r="G54" s="17">
        <v>56073</v>
      </c>
      <c r="H54" s="17">
        <f t="shared" si="18"/>
        <v>59993</v>
      </c>
      <c r="I54" s="17">
        <f t="shared" si="19"/>
        <v>3916.5046916861979</v>
      </c>
      <c r="J54" s="17">
        <f t="shared" si="20"/>
        <v>6.5282694509129362</v>
      </c>
      <c r="K54" s="27">
        <f t="shared" ref="K54:K62" si="21">AVERAGE(E54:G54)</f>
        <v>59993</v>
      </c>
    </row>
    <row r="55" spans="1:11" x14ac:dyDescent="0.25">
      <c r="A55" s="58" t="s">
        <v>55</v>
      </c>
      <c r="B55" s="39" t="s">
        <v>125</v>
      </c>
      <c r="C55" s="16" t="s">
        <v>13</v>
      </c>
      <c r="D55" s="31">
        <v>5</v>
      </c>
      <c r="E55" s="33">
        <v>172135</v>
      </c>
      <c r="F55" s="17">
        <v>176040</v>
      </c>
      <c r="G55" s="17">
        <v>168210</v>
      </c>
      <c r="H55" s="17">
        <f t="shared" si="18"/>
        <v>172128.33333333334</v>
      </c>
      <c r="I55" s="17">
        <f t="shared" si="19"/>
        <v>3915.0042571283793</v>
      </c>
      <c r="J55" s="17">
        <f t="shared" si="20"/>
        <v>2.2744682303678725</v>
      </c>
      <c r="K55" s="27">
        <f t="shared" si="21"/>
        <v>172128.33333333334</v>
      </c>
    </row>
    <row r="56" spans="1:11" x14ac:dyDescent="0.25">
      <c r="A56" s="58" t="s">
        <v>56</v>
      </c>
      <c r="B56" s="39" t="s">
        <v>126</v>
      </c>
      <c r="C56" s="16" t="s">
        <v>13</v>
      </c>
      <c r="D56" s="31">
        <v>1</v>
      </c>
      <c r="E56" s="33">
        <v>176085</v>
      </c>
      <c r="F56" s="17">
        <v>179991</v>
      </c>
      <c r="G56" s="17">
        <v>172158</v>
      </c>
      <c r="H56" s="17">
        <f t="shared" si="18"/>
        <v>176078</v>
      </c>
      <c r="I56" s="17">
        <f t="shared" si="19"/>
        <v>3916.5046916861979</v>
      </c>
      <c r="J56" s="17">
        <f t="shared" si="20"/>
        <v>2.2243009868843342</v>
      </c>
      <c r="K56" s="27">
        <f t="shared" si="21"/>
        <v>176078</v>
      </c>
    </row>
    <row r="57" spans="1:11" x14ac:dyDescent="0.25">
      <c r="A57" s="58" t="s">
        <v>57</v>
      </c>
      <c r="B57" s="39" t="s">
        <v>127</v>
      </c>
      <c r="C57" s="16" t="s">
        <v>13</v>
      </c>
      <c r="D57" s="31">
        <v>1</v>
      </c>
      <c r="E57" s="33">
        <v>230490</v>
      </c>
      <c r="F57" s="17">
        <v>234396</v>
      </c>
      <c r="G57" s="17">
        <v>226563</v>
      </c>
      <c r="H57" s="17">
        <f t="shared" si="18"/>
        <v>230483</v>
      </c>
      <c r="I57" s="17">
        <f t="shared" si="19"/>
        <v>3916.5046916861979</v>
      </c>
      <c r="J57" s="17">
        <f t="shared" si="20"/>
        <v>1.6992596814889591</v>
      </c>
      <c r="K57" s="27">
        <f t="shared" si="21"/>
        <v>230483</v>
      </c>
    </row>
    <row r="58" spans="1:11" x14ac:dyDescent="0.25">
      <c r="A58" s="58" t="s">
        <v>58</v>
      </c>
      <c r="B58" s="39" t="s">
        <v>128</v>
      </c>
      <c r="C58" s="16" t="s">
        <v>13</v>
      </c>
      <c r="D58" s="31">
        <v>1</v>
      </c>
      <c r="E58" s="33">
        <v>180824</v>
      </c>
      <c r="F58" s="17">
        <v>184730</v>
      </c>
      <c r="G58" s="17">
        <v>176897</v>
      </c>
      <c r="H58" s="17">
        <f t="shared" si="18"/>
        <v>180817</v>
      </c>
      <c r="I58" s="17">
        <f t="shared" si="19"/>
        <v>3916.5046916861979</v>
      </c>
      <c r="J58" s="17">
        <f t="shared" si="20"/>
        <v>2.1660046852266093</v>
      </c>
      <c r="K58" s="27">
        <f t="shared" si="21"/>
        <v>180817</v>
      </c>
    </row>
    <row r="59" spans="1:11" ht="60" x14ac:dyDescent="0.25">
      <c r="A59" s="58" t="s">
        <v>59</v>
      </c>
      <c r="B59" s="39" t="s">
        <v>129</v>
      </c>
      <c r="C59" s="16" t="s">
        <v>13</v>
      </c>
      <c r="D59" s="31">
        <v>1</v>
      </c>
      <c r="E59" s="33">
        <v>82511</v>
      </c>
      <c r="F59" s="17">
        <v>86417</v>
      </c>
      <c r="G59" s="17">
        <v>78584</v>
      </c>
      <c r="H59" s="17">
        <f t="shared" si="18"/>
        <v>82504</v>
      </c>
      <c r="I59" s="17">
        <f t="shared" si="19"/>
        <v>3916.5046916861979</v>
      </c>
      <c r="J59" s="17">
        <f t="shared" si="20"/>
        <v>4.7470482542497301</v>
      </c>
      <c r="K59" s="27">
        <f t="shared" si="21"/>
        <v>82504</v>
      </c>
    </row>
    <row r="60" spans="1:11" ht="30" x14ac:dyDescent="0.25">
      <c r="A60" s="58" t="s">
        <v>60</v>
      </c>
      <c r="B60" s="39" t="s">
        <v>130</v>
      </c>
      <c r="C60" s="16" t="s">
        <v>13</v>
      </c>
      <c r="D60" s="31">
        <v>1</v>
      </c>
      <c r="E60" s="33">
        <v>83365</v>
      </c>
      <c r="F60" s="17">
        <v>87271</v>
      </c>
      <c r="G60" s="17">
        <v>79438</v>
      </c>
      <c r="H60" s="17">
        <f t="shared" si="18"/>
        <v>83358</v>
      </c>
      <c r="I60" s="17">
        <f t="shared" si="19"/>
        <v>3916.5046916861979</v>
      </c>
      <c r="J60" s="17">
        <f>I60/H60*100</f>
        <v>4.6984148992132706</v>
      </c>
      <c r="K60" s="27">
        <f t="shared" si="21"/>
        <v>83358</v>
      </c>
    </row>
    <row r="61" spans="1:11" x14ac:dyDescent="0.25">
      <c r="A61" s="58" t="s">
        <v>61</v>
      </c>
      <c r="B61" s="39" t="s">
        <v>131</v>
      </c>
      <c r="C61" s="16" t="s">
        <v>13</v>
      </c>
      <c r="D61" s="31">
        <v>1</v>
      </c>
      <c r="E61" s="33">
        <v>68867</v>
      </c>
      <c r="F61" s="17">
        <v>72773</v>
      </c>
      <c r="G61" s="17">
        <v>64940</v>
      </c>
      <c r="H61" s="17">
        <f t="shared" si="18"/>
        <v>68860</v>
      </c>
      <c r="I61" s="17">
        <f t="shared" si="19"/>
        <v>3916.5046916861979</v>
      </c>
      <c r="J61" s="17">
        <f t="shared" si="20"/>
        <v>5.687633882785649</v>
      </c>
      <c r="K61" s="27">
        <f t="shared" si="21"/>
        <v>68860</v>
      </c>
    </row>
    <row r="62" spans="1:11" ht="30" x14ac:dyDescent="0.25">
      <c r="A62" s="58" t="s">
        <v>62</v>
      </c>
      <c r="B62" s="39" t="s">
        <v>132</v>
      </c>
      <c r="C62" s="16" t="s">
        <v>13</v>
      </c>
      <c r="D62" s="31">
        <v>1</v>
      </c>
      <c r="E62" s="33">
        <v>193916</v>
      </c>
      <c r="F62" s="17">
        <v>197822</v>
      </c>
      <c r="G62" s="17">
        <v>189989</v>
      </c>
      <c r="H62" s="17">
        <f t="shared" si="18"/>
        <v>193909</v>
      </c>
      <c r="I62" s="17">
        <f t="shared" si="19"/>
        <v>3916.5046916861979</v>
      </c>
      <c r="J62" s="17">
        <f t="shared" si="20"/>
        <v>2.0197642665818494</v>
      </c>
      <c r="K62" s="27">
        <f t="shared" si="21"/>
        <v>193909</v>
      </c>
    </row>
    <row r="63" spans="1:11" x14ac:dyDescent="0.25">
      <c r="A63" s="58" t="s">
        <v>63</v>
      </c>
      <c r="B63" s="39" t="s">
        <v>133</v>
      </c>
      <c r="C63" s="16" t="s">
        <v>13</v>
      </c>
      <c r="D63" s="31">
        <v>1</v>
      </c>
      <c r="E63" s="33">
        <v>32966</v>
      </c>
      <c r="F63" s="17">
        <v>36872</v>
      </c>
      <c r="G63" s="17">
        <v>29039</v>
      </c>
      <c r="H63" s="17">
        <f t="shared" ref="H63:H68" si="22">AVERAGE(E63:G63)</f>
        <v>32959</v>
      </c>
      <c r="I63" s="17">
        <f t="shared" ref="I63:I68" si="23">SQRT(((SUM((POWER(E63-H63,2)),(POWER(F63-H63,2)),(POWER(G63-H63,2)))/(COLUMNS(E63:G63)-1))))</f>
        <v>3916.5046916861979</v>
      </c>
      <c r="J63" s="17">
        <f t="shared" ref="J63:J68" si="24">I63/H63*100</f>
        <v>11.882959712631445</v>
      </c>
      <c r="K63" s="27">
        <f t="shared" ref="K63:K68" si="25">AVERAGE(E63:G63)</f>
        <v>32959</v>
      </c>
    </row>
    <row r="64" spans="1:11" x14ac:dyDescent="0.25">
      <c r="A64" s="58" t="s">
        <v>121</v>
      </c>
      <c r="B64" s="39" t="s">
        <v>16</v>
      </c>
      <c r="C64" s="16" t="s">
        <v>13</v>
      </c>
      <c r="D64" s="31">
        <v>1</v>
      </c>
      <c r="E64" s="33">
        <v>219328</v>
      </c>
      <c r="F64" s="17">
        <v>223234</v>
      </c>
      <c r="G64" s="17">
        <v>215401</v>
      </c>
      <c r="H64" s="17">
        <f t="shared" si="22"/>
        <v>219321</v>
      </c>
      <c r="I64" s="17">
        <f t="shared" si="23"/>
        <v>3916.5046916861979</v>
      </c>
      <c r="J64" s="17">
        <f t="shared" si="24"/>
        <v>1.7857408509382129</v>
      </c>
      <c r="K64" s="27">
        <f t="shared" si="25"/>
        <v>219321</v>
      </c>
    </row>
    <row r="65" spans="1:11" ht="30" x14ac:dyDescent="0.25">
      <c r="A65" s="58" t="s">
        <v>122</v>
      </c>
      <c r="B65" s="39" t="s">
        <v>134</v>
      </c>
      <c r="C65" s="16" t="s">
        <v>13</v>
      </c>
      <c r="D65" s="31">
        <v>1</v>
      </c>
      <c r="E65" s="33">
        <v>74997</v>
      </c>
      <c r="F65" s="17">
        <v>78903</v>
      </c>
      <c r="G65" s="17">
        <v>71070</v>
      </c>
      <c r="H65" s="17">
        <f t="shared" si="22"/>
        <v>74990</v>
      </c>
      <c r="I65" s="17">
        <f t="shared" si="23"/>
        <v>3916.5046916861979</v>
      </c>
      <c r="J65" s="17">
        <f t="shared" si="24"/>
        <v>5.2227026159303875</v>
      </c>
      <c r="K65" s="27">
        <f t="shared" si="25"/>
        <v>74990</v>
      </c>
    </row>
    <row r="66" spans="1:11" x14ac:dyDescent="0.25">
      <c r="A66" s="58" t="s">
        <v>123</v>
      </c>
      <c r="B66" s="65" t="s">
        <v>89</v>
      </c>
      <c r="C66" s="16" t="s">
        <v>26</v>
      </c>
      <c r="D66" s="31">
        <v>230</v>
      </c>
      <c r="E66" s="33">
        <v>814660</v>
      </c>
      <c r="F66" s="17">
        <v>818570</v>
      </c>
      <c r="G66" s="17">
        <v>810520</v>
      </c>
      <c r="H66" s="17">
        <f t="shared" si="22"/>
        <v>814583.33333333337</v>
      </c>
      <c r="I66" s="17">
        <f t="shared" si="23"/>
        <v>4025.5475817996899</v>
      </c>
      <c r="J66" s="17">
        <f t="shared" si="24"/>
        <v>0.494184869376944</v>
      </c>
      <c r="K66" s="27">
        <f t="shared" si="25"/>
        <v>814583.33333333337</v>
      </c>
    </row>
    <row r="67" spans="1:11" x14ac:dyDescent="0.25">
      <c r="A67" s="83" t="s">
        <v>124</v>
      </c>
      <c r="B67" s="47" t="s">
        <v>235</v>
      </c>
      <c r="C67" s="48" t="s">
        <v>28</v>
      </c>
      <c r="D67" s="49">
        <v>1</v>
      </c>
      <c r="E67" s="66">
        <v>466290</v>
      </c>
      <c r="F67" s="67">
        <v>470196</v>
      </c>
      <c r="G67" s="67">
        <v>462363</v>
      </c>
      <c r="H67" s="67">
        <f t="shared" si="22"/>
        <v>466283</v>
      </c>
      <c r="I67" s="67">
        <f t="shared" si="23"/>
        <v>3916.5046916861979</v>
      </c>
      <c r="J67" s="67">
        <f t="shared" si="24"/>
        <v>0.83994155731309061</v>
      </c>
      <c r="K67" s="68">
        <f t="shared" si="25"/>
        <v>466283</v>
      </c>
    </row>
    <row r="68" spans="1:11" ht="15.75" thickBot="1" x14ac:dyDescent="0.3">
      <c r="A68" s="59" t="s">
        <v>239</v>
      </c>
      <c r="B68" s="42" t="s">
        <v>27</v>
      </c>
      <c r="C68" s="43" t="s">
        <v>28</v>
      </c>
      <c r="D68" s="63">
        <v>1</v>
      </c>
      <c r="E68" s="66">
        <v>360000</v>
      </c>
      <c r="F68" s="67">
        <v>363196</v>
      </c>
      <c r="G68" s="67">
        <v>356073</v>
      </c>
      <c r="H68" s="67">
        <f t="shared" si="22"/>
        <v>359756.33333333331</v>
      </c>
      <c r="I68" s="67">
        <f t="shared" si="23"/>
        <v>3567.7461139118814</v>
      </c>
      <c r="J68" s="67">
        <f t="shared" si="24"/>
        <v>0.99171182918583267</v>
      </c>
      <c r="K68" s="68">
        <f t="shared" si="25"/>
        <v>359756.33333333331</v>
      </c>
    </row>
    <row r="69" spans="1:11" ht="15.75" thickBot="1" x14ac:dyDescent="0.3">
      <c r="A69" s="120" t="s">
        <v>29</v>
      </c>
      <c r="B69" s="121"/>
      <c r="C69" s="121"/>
      <c r="D69" s="121"/>
      <c r="E69" s="50">
        <f>SUM(E53:E68)</f>
        <v>3242361</v>
      </c>
      <c r="F69" s="1">
        <f>SUM(F53:F68)</f>
        <v>3304150</v>
      </c>
      <c r="G69" s="1">
        <f>SUM(G53:G68)</f>
        <v>3179318</v>
      </c>
      <c r="H69" s="1">
        <f>AVERAGE(E69:G69)</f>
        <v>3241943</v>
      </c>
      <c r="I69" s="1">
        <f t="shared" si="19"/>
        <v>62417.049746042947</v>
      </c>
      <c r="J69" s="1">
        <f t="shared" si="20"/>
        <v>1.9252975683422859</v>
      </c>
      <c r="K69" s="2">
        <f>AVERAGE(E69:G69)</f>
        <v>3241943</v>
      </c>
    </row>
    <row r="70" spans="1:11" ht="15.75" thickBot="1" x14ac:dyDescent="0.3">
      <c r="A70" s="15" t="s">
        <v>64</v>
      </c>
      <c r="B70" s="119" t="s">
        <v>135</v>
      </c>
      <c r="C70" s="113"/>
      <c r="D70" s="113"/>
      <c r="E70" s="113"/>
      <c r="F70" s="113"/>
      <c r="G70" s="113"/>
      <c r="H70" s="113" t="e">
        <f t="shared" ref="H70:H71" si="26">AVERAGE(E70:G70)</f>
        <v>#DIV/0!</v>
      </c>
      <c r="I70" s="113" t="e">
        <f t="shared" ref="I70:I71" si="27">SQRT(((SUM((POWER(E70-H70,2)),(POWER(F70-H70,2)),(POWER(G70-H70,2)))/(COLUMNS(E70:G70)-1))))</f>
        <v>#DIV/0!</v>
      </c>
      <c r="J70" s="113" t="e">
        <f t="shared" ref="J70:J71" si="28">I70/H70*100</f>
        <v>#DIV/0!</v>
      </c>
      <c r="K70" s="114" t="e">
        <f t="shared" ref="K70:K71" si="29">AVERAGE(E70:G70)</f>
        <v>#DIV/0!</v>
      </c>
    </row>
    <row r="71" spans="1:11" x14ac:dyDescent="0.25">
      <c r="A71" s="57" t="s">
        <v>65</v>
      </c>
      <c r="B71" s="37" t="s">
        <v>82</v>
      </c>
      <c r="C71" s="21" t="s">
        <v>13</v>
      </c>
      <c r="D71" s="30">
        <v>1</v>
      </c>
      <c r="E71" s="64">
        <v>25927</v>
      </c>
      <c r="F71" s="23">
        <v>29833</v>
      </c>
      <c r="G71" s="23">
        <v>22000</v>
      </c>
      <c r="H71" s="23">
        <f t="shared" si="26"/>
        <v>25920</v>
      </c>
      <c r="I71" s="23">
        <f t="shared" si="27"/>
        <v>3916.5046916861979</v>
      </c>
      <c r="J71" s="23">
        <f t="shared" si="28"/>
        <v>15.109971804344898</v>
      </c>
      <c r="K71" s="26">
        <f t="shared" si="29"/>
        <v>25920</v>
      </c>
    </row>
    <row r="72" spans="1:11" x14ac:dyDescent="0.25">
      <c r="A72" s="58" t="s">
        <v>66</v>
      </c>
      <c r="B72" s="39" t="s">
        <v>83</v>
      </c>
      <c r="C72" s="16" t="s">
        <v>13</v>
      </c>
      <c r="D72" s="31">
        <v>2</v>
      </c>
      <c r="E72" s="33">
        <v>40000</v>
      </c>
      <c r="F72" s="17">
        <v>43906</v>
      </c>
      <c r="G72" s="17">
        <v>36073</v>
      </c>
      <c r="H72" s="17">
        <f t="shared" ref="H72:H87" si="30">AVERAGE(E72:G72)</f>
        <v>39993</v>
      </c>
      <c r="I72" s="17">
        <f t="shared" ref="I72:I87" si="31">SQRT(((SUM((POWER(E72-H72,2)),(POWER(F72-H72,2)),(POWER(G72-H72,2)))/(COLUMNS(E72:G72)-1))))</f>
        <v>3916.5046916861979</v>
      </c>
      <c r="J72" s="17">
        <f t="shared" ref="J72:J87" si="32">I72/H72*100</f>
        <v>9.7929754999279819</v>
      </c>
      <c r="K72" s="27">
        <f t="shared" ref="K72:K87" si="33">AVERAGE(E72:G72)</f>
        <v>39993</v>
      </c>
    </row>
    <row r="73" spans="1:11" x14ac:dyDescent="0.25">
      <c r="A73" s="58" t="s">
        <v>67</v>
      </c>
      <c r="B73" s="39" t="s">
        <v>149</v>
      </c>
      <c r="C73" s="16" t="s">
        <v>13</v>
      </c>
      <c r="D73" s="31">
        <v>4</v>
      </c>
      <c r="E73" s="33">
        <v>114758</v>
      </c>
      <c r="F73" s="17">
        <v>118664</v>
      </c>
      <c r="G73" s="17">
        <v>110832</v>
      </c>
      <c r="H73" s="17">
        <f t="shared" si="30"/>
        <v>114751.33333333333</v>
      </c>
      <c r="I73" s="17">
        <f t="shared" si="31"/>
        <v>3916.0042560412689</v>
      </c>
      <c r="J73" s="17">
        <f t="shared" si="32"/>
        <v>3.4126002219651208</v>
      </c>
      <c r="K73" s="27">
        <f t="shared" si="33"/>
        <v>114751.33333333333</v>
      </c>
    </row>
    <row r="74" spans="1:11" x14ac:dyDescent="0.25">
      <c r="A74" s="58" t="s">
        <v>136</v>
      </c>
      <c r="B74" s="39" t="s">
        <v>150</v>
      </c>
      <c r="C74" s="16" t="s">
        <v>13</v>
      </c>
      <c r="D74" s="31">
        <v>1</v>
      </c>
      <c r="E74" s="33">
        <v>222873</v>
      </c>
      <c r="F74" s="17">
        <v>226779</v>
      </c>
      <c r="G74" s="17">
        <v>218946</v>
      </c>
      <c r="H74" s="17">
        <f t="shared" si="30"/>
        <v>222866</v>
      </c>
      <c r="I74" s="17">
        <f t="shared" si="31"/>
        <v>3916.5046916861979</v>
      </c>
      <c r="J74" s="17">
        <f t="shared" si="32"/>
        <v>1.7573361085523129</v>
      </c>
      <c r="K74" s="27">
        <f t="shared" si="33"/>
        <v>222866</v>
      </c>
    </row>
    <row r="75" spans="1:11" ht="30" x14ac:dyDescent="0.25">
      <c r="A75" s="58" t="s">
        <v>137</v>
      </c>
      <c r="B75" s="39" t="s">
        <v>151</v>
      </c>
      <c r="C75" s="16" t="s">
        <v>13</v>
      </c>
      <c r="D75" s="31">
        <v>1</v>
      </c>
      <c r="E75" s="33">
        <v>270740</v>
      </c>
      <c r="F75" s="17">
        <v>274646</v>
      </c>
      <c r="G75" s="17">
        <v>266813</v>
      </c>
      <c r="H75" s="17">
        <f t="shared" si="30"/>
        <v>270733</v>
      </c>
      <c r="I75" s="17">
        <f t="shared" si="31"/>
        <v>3916.5046916861979</v>
      </c>
      <c r="J75" s="17">
        <f t="shared" si="32"/>
        <v>1.4466299607680624</v>
      </c>
      <c r="K75" s="27">
        <f t="shared" si="33"/>
        <v>270733</v>
      </c>
    </row>
    <row r="76" spans="1:11" x14ac:dyDescent="0.25">
      <c r="A76" s="58" t="s">
        <v>138</v>
      </c>
      <c r="B76" s="39" t="s">
        <v>152</v>
      </c>
      <c r="C76" s="16" t="s">
        <v>13</v>
      </c>
      <c r="D76" s="31">
        <v>1</v>
      </c>
      <c r="E76" s="33">
        <v>255060</v>
      </c>
      <c r="F76" s="17">
        <v>258966</v>
      </c>
      <c r="G76" s="17">
        <v>251133</v>
      </c>
      <c r="H76" s="17">
        <f t="shared" si="30"/>
        <v>255053</v>
      </c>
      <c r="I76" s="17">
        <f t="shared" si="31"/>
        <v>3916.5046916861979</v>
      </c>
      <c r="J76" s="17">
        <f t="shared" si="32"/>
        <v>1.5355650361635416</v>
      </c>
      <c r="K76" s="27">
        <f t="shared" si="33"/>
        <v>255053</v>
      </c>
    </row>
    <row r="77" spans="1:11" x14ac:dyDescent="0.25">
      <c r="A77" s="58" t="s">
        <v>139</v>
      </c>
      <c r="B77" s="39" t="s">
        <v>153</v>
      </c>
      <c r="C77" s="16" t="s">
        <v>13</v>
      </c>
      <c r="D77" s="31">
        <v>1</v>
      </c>
      <c r="E77" s="33">
        <v>230490</v>
      </c>
      <c r="F77" s="17">
        <v>234396</v>
      </c>
      <c r="G77" s="17">
        <v>226563</v>
      </c>
      <c r="H77" s="17">
        <f t="shared" si="30"/>
        <v>230483</v>
      </c>
      <c r="I77" s="17">
        <f t="shared" si="31"/>
        <v>3916.5046916861979</v>
      </c>
      <c r="J77" s="17">
        <f t="shared" si="32"/>
        <v>1.6992596814889591</v>
      </c>
      <c r="K77" s="27">
        <f t="shared" si="33"/>
        <v>230483</v>
      </c>
    </row>
    <row r="78" spans="1:11" x14ac:dyDescent="0.25">
      <c r="A78" s="58" t="s">
        <v>140</v>
      </c>
      <c r="B78" s="39" t="s">
        <v>103</v>
      </c>
      <c r="C78" s="16" t="s">
        <v>13</v>
      </c>
      <c r="D78" s="31">
        <v>1</v>
      </c>
      <c r="E78" s="33">
        <v>221715</v>
      </c>
      <c r="F78" s="17">
        <v>225621</v>
      </c>
      <c r="G78" s="17">
        <v>217788</v>
      </c>
      <c r="H78" s="17">
        <f t="shared" si="30"/>
        <v>221708</v>
      </c>
      <c r="I78" s="17">
        <f t="shared" si="31"/>
        <v>3916.5046916861979</v>
      </c>
      <c r="J78" s="17">
        <f t="shared" si="32"/>
        <v>1.7665148265674662</v>
      </c>
      <c r="K78" s="27">
        <f t="shared" si="33"/>
        <v>221708</v>
      </c>
    </row>
    <row r="79" spans="1:11" x14ac:dyDescent="0.25">
      <c r="A79" s="58" t="s">
        <v>141</v>
      </c>
      <c r="B79" s="39" t="s">
        <v>154</v>
      </c>
      <c r="C79" s="16" t="s">
        <v>13</v>
      </c>
      <c r="D79" s="31">
        <v>1</v>
      </c>
      <c r="E79" s="33">
        <v>212811</v>
      </c>
      <c r="F79" s="17">
        <v>216717</v>
      </c>
      <c r="G79" s="17">
        <v>208884</v>
      </c>
      <c r="H79" s="17">
        <f t="shared" si="30"/>
        <v>212804</v>
      </c>
      <c r="I79" s="17">
        <f t="shared" si="31"/>
        <v>3916.5046916861979</v>
      </c>
      <c r="J79" s="17">
        <f t="shared" si="32"/>
        <v>1.8404281365416992</v>
      </c>
      <c r="K79" s="27">
        <f t="shared" si="33"/>
        <v>212804</v>
      </c>
    </row>
    <row r="80" spans="1:11" x14ac:dyDescent="0.25">
      <c r="A80" s="58" t="s">
        <v>142</v>
      </c>
      <c r="B80" s="39" t="s">
        <v>131</v>
      </c>
      <c r="C80" s="16" t="s">
        <v>13</v>
      </c>
      <c r="D80" s="31">
        <v>1</v>
      </c>
      <c r="E80" s="33">
        <v>68867</v>
      </c>
      <c r="F80" s="17">
        <v>72773</v>
      </c>
      <c r="G80" s="17">
        <v>64940</v>
      </c>
      <c r="H80" s="17">
        <f t="shared" si="30"/>
        <v>68860</v>
      </c>
      <c r="I80" s="17">
        <f t="shared" si="31"/>
        <v>3916.5046916861979</v>
      </c>
      <c r="J80" s="17">
        <f t="shared" si="32"/>
        <v>5.687633882785649</v>
      </c>
      <c r="K80" s="27">
        <f t="shared" si="33"/>
        <v>68860</v>
      </c>
    </row>
    <row r="81" spans="1:11" x14ac:dyDescent="0.25">
      <c r="A81" s="58" t="s">
        <v>143</v>
      </c>
      <c r="B81" s="39" t="s">
        <v>133</v>
      </c>
      <c r="C81" s="16" t="s">
        <v>13</v>
      </c>
      <c r="D81" s="31">
        <v>1</v>
      </c>
      <c r="E81" s="33">
        <v>32966</v>
      </c>
      <c r="F81" s="17">
        <v>36872</v>
      </c>
      <c r="G81" s="17">
        <v>29039</v>
      </c>
      <c r="H81" s="17">
        <f t="shared" si="30"/>
        <v>32959</v>
      </c>
      <c r="I81" s="17">
        <f t="shared" si="31"/>
        <v>3916.5046916861979</v>
      </c>
      <c r="J81" s="17">
        <f t="shared" si="32"/>
        <v>11.882959712631445</v>
      </c>
      <c r="K81" s="27">
        <f t="shared" si="33"/>
        <v>32959</v>
      </c>
    </row>
    <row r="82" spans="1:11" ht="30" x14ac:dyDescent="0.25">
      <c r="A82" s="58" t="s">
        <v>144</v>
      </c>
      <c r="B82" s="39" t="s">
        <v>155</v>
      </c>
      <c r="C82" s="16" t="s">
        <v>13</v>
      </c>
      <c r="D82" s="31">
        <v>1</v>
      </c>
      <c r="E82" s="33">
        <v>53528</v>
      </c>
      <c r="F82" s="17">
        <v>57434</v>
      </c>
      <c r="G82" s="17">
        <v>49601</v>
      </c>
      <c r="H82" s="17">
        <f t="shared" si="30"/>
        <v>53521</v>
      </c>
      <c r="I82" s="17">
        <f t="shared" si="31"/>
        <v>3916.5046916861979</v>
      </c>
      <c r="J82" s="17">
        <f t="shared" si="32"/>
        <v>7.3176971500648307</v>
      </c>
      <c r="K82" s="27">
        <f t="shared" si="33"/>
        <v>53521</v>
      </c>
    </row>
    <row r="83" spans="1:11" x14ac:dyDescent="0.25">
      <c r="A83" s="58" t="s">
        <v>145</v>
      </c>
      <c r="B83" s="39" t="s">
        <v>156</v>
      </c>
      <c r="C83" s="16" t="s">
        <v>13</v>
      </c>
      <c r="D83" s="31">
        <v>1</v>
      </c>
      <c r="E83" s="33">
        <v>154046</v>
      </c>
      <c r="F83" s="17">
        <v>157952</v>
      </c>
      <c r="G83" s="17">
        <v>150119</v>
      </c>
      <c r="H83" s="17">
        <f t="shared" si="30"/>
        <v>154039</v>
      </c>
      <c r="I83" s="17">
        <f t="shared" si="31"/>
        <v>3916.5046916861979</v>
      </c>
      <c r="J83" s="17">
        <f t="shared" si="32"/>
        <v>2.5425409744845124</v>
      </c>
      <c r="K83" s="27">
        <f t="shared" si="33"/>
        <v>154039</v>
      </c>
    </row>
    <row r="84" spans="1:11" x14ac:dyDescent="0.25">
      <c r="A84" s="58" t="s">
        <v>146</v>
      </c>
      <c r="B84" s="39" t="s">
        <v>16</v>
      </c>
      <c r="C84" s="16" t="s">
        <v>13</v>
      </c>
      <c r="D84" s="31">
        <v>1</v>
      </c>
      <c r="E84" s="33">
        <v>219328</v>
      </c>
      <c r="F84" s="17">
        <v>223234</v>
      </c>
      <c r="G84" s="17">
        <v>215401</v>
      </c>
      <c r="H84" s="17">
        <f t="shared" si="30"/>
        <v>219321</v>
      </c>
      <c r="I84" s="17">
        <f t="shared" si="31"/>
        <v>3916.5046916861979</v>
      </c>
      <c r="J84" s="17">
        <f t="shared" si="32"/>
        <v>1.7857408509382129</v>
      </c>
      <c r="K84" s="27">
        <f t="shared" si="33"/>
        <v>219321</v>
      </c>
    </row>
    <row r="85" spans="1:11" x14ac:dyDescent="0.25">
      <c r="A85" s="58" t="s">
        <v>147</v>
      </c>
      <c r="B85" s="39" t="s">
        <v>89</v>
      </c>
      <c r="C85" s="16" t="s">
        <v>26</v>
      </c>
      <c r="D85" s="31">
        <v>278</v>
      </c>
      <c r="E85" s="33">
        <v>945200</v>
      </c>
      <c r="F85" s="17">
        <v>949092</v>
      </c>
      <c r="G85" s="17">
        <v>941308</v>
      </c>
      <c r="H85" s="17">
        <f t="shared" si="30"/>
        <v>945200</v>
      </c>
      <c r="I85" s="17">
        <f t="shared" si="31"/>
        <v>3892</v>
      </c>
      <c r="J85" s="17">
        <f t="shared" si="32"/>
        <v>0.41176470588235298</v>
      </c>
      <c r="K85" s="27">
        <f t="shared" si="33"/>
        <v>945200</v>
      </c>
    </row>
    <row r="86" spans="1:11" x14ac:dyDescent="0.25">
      <c r="A86" s="58" t="s">
        <v>148</v>
      </c>
      <c r="B86" s="47" t="s">
        <v>235</v>
      </c>
      <c r="C86" s="48" t="s">
        <v>28</v>
      </c>
      <c r="D86" s="49">
        <v>1</v>
      </c>
      <c r="E86" s="66">
        <v>750000</v>
      </c>
      <c r="F86" s="67">
        <v>753906</v>
      </c>
      <c r="G86" s="67">
        <v>746073</v>
      </c>
      <c r="H86" s="17">
        <f t="shared" ref="H86" si="34">AVERAGE(E86:G86)</f>
        <v>749993</v>
      </c>
      <c r="I86" s="17">
        <f t="shared" ref="I86" si="35">SQRT(((SUM((POWER(E86-H86,2)),(POWER(F86-H86,2)),(POWER(G86-H86,2)))/(COLUMNS(E86:G86)-1))))</f>
        <v>3916.5046916861979</v>
      </c>
      <c r="J86" s="17">
        <f t="shared" ref="J86" si="36">I86/H86*100</f>
        <v>0.52220549947615491</v>
      </c>
      <c r="K86" s="27">
        <f t="shared" ref="K86" si="37">AVERAGE(E86:G86)</f>
        <v>749993</v>
      </c>
    </row>
    <row r="87" spans="1:11" ht="15.75" thickBot="1" x14ac:dyDescent="0.3">
      <c r="A87" s="58" t="s">
        <v>240</v>
      </c>
      <c r="B87" s="39" t="s">
        <v>27</v>
      </c>
      <c r="C87" s="16" t="s">
        <v>28</v>
      </c>
      <c r="D87" s="31">
        <v>1</v>
      </c>
      <c r="E87" s="34">
        <v>220000</v>
      </c>
      <c r="F87" s="28">
        <v>223906</v>
      </c>
      <c r="G87" s="28">
        <v>216073</v>
      </c>
      <c r="H87" s="28">
        <f t="shared" si="30"/>
        <v>219993</v>
      </c>
      <c r="I87" s="28">
        <f t="shared" si="31"/>
        <v>3916.5046916861979</v>
      </c>
      <c r="J87" s="28">
        <f t="shared" si="32"/>
        <v>1.7802860507771603</v>
      </c>
      <c r="K87" s="29">
        <f t="shared" si="33"/>
        <v>219993</v>
      </c>
    </row>
    <row r="88" spans="1:11" ht="15.75" thickBot="1" x14ac:dyDescent="0.3">
      <c r="A88" s="122" t="s">
        <v>29</v>
      </c>
      <c r="B88" s="123"/>
      <c r="C88" s="123"/>
      <c r="D88" s="124"/>
      <c r="E88" s="62">
        <f>SUM(E71:E87)</f>
        <v>4038309</v>
      </c>
      <c r="F88" s="7">
        <f>SUM(F71:F87)</f>
        <v>4104697</v>
      </c>
      <c r="G88" s="7">
        <f>SUM(G71:G87)</f>
        <v>3971586</v>
      </c>
      <c r="H88" s="7">
        <f>AVERAGE(E88:G88)</f>
        <v>4038197.3333333335</v>
      </c>
      <c r="I88" s="7">
        <f>SQRT(((SUM((POWER(E88-H88,2)),(POWER(F88-H88,2)),(POWER(G88-H88,2)))/(COLUMNS(E88:G88)-1))))</f>
        <v>66555.570257742758</v>
      </c>
      <c r="J88" s="7">
        <f>I88/H88*100</f>
        <v>1.6481505177659161</v>
      </c>
      <c r="K88" s="12">
        <f>AVERAGE(E88:G88)</f>
        <v>4038197.3333333335</v>
      </c>
    </row>
    <row r="89" spans="1:11" ht="15.75" thickBot="1" x14ac:dyDescent="0.3">
      <c r="A89" s="15" t="s">
        <v>68</v>
      </c>
      <c r="B89" s="111" t="s">
        <v>157</v>
      </c>
      <c r="C89" s="112"/>
      <c r="D89" s="112"/>
      <c r="E89" s="112"/>
      <c r="F89" s="112"/>
      <c r="G89" s="112"/>
      <c r="H89" s="112"/>
      <c r="I89" s="112"/>
      <c r="J89" s="112"/>
      <c r="K89" s="115"/>
    </row>
    <row r="90" spans="1:11" ht="45" x14ac:dyDescent="0.25">
      <c r="A90" s="57" t="s">
        <v>69</v>
      </c>
      <c r="B90" s="37" t="s">
        <v>158</v>
      </c>
      <c r="C90" s="21" t="s">
        <v>164</v>
      </c>
      <c r="D90" s="70">
        <v>1000</v>
      </c>
      <c r="E90" s="64">
        <v>236225</v>
      </c>
      <c r="F90" s="23">
        <v>137678</v>
      </c>
      <c r="G90" s="23">
        <v>284000</v>
      </c>
      <c r="H90" s="23">
        <f>AVERAGE(E90:G90)</f>
        <v>219301</v>
      </c>
      <c r="I90" s="23">
        <f>SQRT(((SUM((POWER(E90-H90,2)),(POWER(F90-H90,2)),(POWER(G90-H90,2)))/(COLUMNS(E90:G90)-1))))</f>
        <v>74614.66513360494</v>
      </c>
      <c r="J90" s="23">
        <f>I90/H90*100</f>
        <v>34.023859961242742</v>
      </c>
      <c r="K90" s="26">
        <f>AVERAGE(E90:G90)</f>
        <v>219301</v>
      </c>
    </row>
    <row r="91" spans="1:11" ht="45" x14ac:dyDescent="0.25">
      <c r="A91" s="58" t="s">
        <v>71</v>
      </c>
      <c r="B91" s="39" t="s">
        <v>159</v>
      </c>
      <c r="C91" s="16" t="s">
        <v>164</v>
      </c>
      <c r="D91" s="41">
        <v>1000</v>
      </c>
      <c r="E91" s="33">
        <v>236225</v>
      </c>
      <c r="F91" s="17">
        <v>137678</v>
      </c>
      <c r="G91" s="17">
        <v>284000</v>
      </c>
      <c r="H91" s="17">
        <f t="shared" ref="H91:H102" si="38">AVERAGE(E91:G91)</f>
        <v>219301</v>
      </c>
      <c r="I91" s="17">
        <f t="shared" ref="I91:I102" si="39">SQRT(((SUM((POWER(E91-H91,2)),(POWER(F91-H91,2)),(POWER(G91-H91,2)))/(COLUMNS(E91:G91)-1))))</f>
        <v>74614.66513360494</v>
      </c>
      <c r="J91" s="17">
        <f t="shared" ref="J91:J102" si="40">I91/H91*100</f>
        <v>34.023859961242742</v>
      </c>
      <c r="K91" s="27">
        <f t="shared" ref="K91:K102" si="41">AVERAGE(E91:G91)</f>
        <v>219301</v>
      </c>
    </row>
    <row r="92" spans="1:11" ht="45" x14ac:dyDescent="0.25">
      <c r="A92" s="58" t="s">
        <v>72</v>
      </c>
      <c r="B92" s="39" t="s">
        <v>160</v>
      </c>
      <c r="C92" s="16" t="s">
        <v>164</v>
      </c>
      <c r="D92" s="41">
        <v>1000</v>
      </c>
      <c r="E92" s="33">
        <v>236225</v>
      </c>
      <c r="F92" s="17">
        <v>137678</v>
      </c>
      <c r="G92" s="17">
        <v>284000</v>
      </c>
      <c r="H92" s="17">
        <f t="shared" si="38"/>
        <v>219301</v>
      </c>
      <c r="I92" s="17">
        <f t="shared" si="39"/>
        <v>74614.66513360494</v>
      </c>
      <c r="J92" s="17">
        <f t="shared" si="40"/>
        <v>34.023859961242742</v>
      </c>
      <c r="K92" s="27">
        <f t="shared" si="41"/>
        <v>219301</v>
      </c>
    </row>
    <row r="93" spans="1:11" ht="45" x14ac:dyDescent="0.25">
      <c r="A93" s="58" t="s">
        <v>73</v>
      </c>
      <c r="B93" s="39" t="s">
        <v>161</v>
      </c>
      <c r="C93" s="16" t="s">
        <v>164</v>
      </c>
      <c r="D93" s="41">
        <v>1000</v>
      </c>
      <c r="E93" s="33">
        <v>236225</v>
      </c>
      <c r="F93" s="17">
        <v>137678</v>
      </c>
      <c r="G93" s="17">
        <v>282973</v>
      </c>
      <c r="H93" s="17">
        <f t="shared" si="38"/>
        <v>218958.66666666666</v>
      </c>
      <c r="I93" s="17">
        <f t="shared" si="39"/>
        <v>74170.438561015224</v>
      </c>
      <c r="J93" s="17">
        <f t="shared" si="40"/>
        <v>33.874173463948395</v>
      </c>
      <c r="K93" s="27">
        <f t="shared" si="41"/>
        <v>218958.66666666666</v>
      </c>
    </row>
    <row r="94" spans="1:11" ht="30" x14ac:dyDescent="0.25">
      <c r="A94" s="58" t="s">
        <v>74</v>
      </c>
      <c r="B94" s="39" t="s">
        <v>162</v>
      </c>
      <c r="C94" s="16" t="s">
        <v>164</v>
      </c>
      <c r="D94" s="41">
        <v>1000</v>
      </c>
      <c r="E94" s="33">
        <v>6100000</v>
      </c>
      <c r="F94" s="17">
        <v>6602000</v>
      </c>
      <c r="G94" s="17">
        <v>6000000</v>
      </c>
      <c r="H94" s="17">
        <f t="shared" si="38"/>
        <v>6234000</v>
      </c>
      <c r="I94" s="17">
        <f t="shared" si="39"/>
        <v>322595.72222830233</v>
      </c>
      <c r="J94" s="17">
        <f t="shared" si="40"/>
        <v>5.1747789898668968</v>
      </c>
      <c r="K94" s="27">
        <f t="shared" si="41"/>
        <v>6234000</v>
      </c>
    </row>
    <row r="95" spans="1:11" ht="30" x14ac:dyDescent="0.25">
      <c r="A95" s="58" t="s">
        <v>70</v>
      </c>
      <c r="B95" s="39" t="s">
        <v>163</v>
      </c>
      <c r="C95" s="16" t="s">
        <v>165</v>
      </c>
      <c r="D95" s="41">
        <v>140</v>
      </c>
      <c r="E95" s="33">
        <v>360000</v>
      </c>
      <c r="F95" s="17">
        <v>370000</v>
      </c>
      <c r="G95" s="17">
        <v>350000</v>
      </c>
      <c r="H95" s="17">
        <f t="shared" si="38"/>
        <v>360000</v>
      </c>
      <c r="I95" s="17">
        <f t="shared" si="39"/>
        <v>10000</v>
      </c>
      <c r="J95" s="17">
        <f t="shared" si="40"/>
        <v>2.7777777777777777</v>
      </c>
      <c r="K95" s="27">
        <f t="shared" si="41"/>
        <v>360000</v>
      </c>
    </row>
    <row r="96" spans="1:11" ht="30" x14ac:dyDescent="0.25">
      <c r="A96" s="58" t="s">
        <v>75</v>
      </c>
      <c r="B96" s="39" t="s">
        <v>247</v>
      </c>
      <c r="C96" s="16" t="s">
        <v>13</v>
      </c>
      <c r="D96" s="41">
        <v>1</v>
      </c>
      <c r="E96" s="33">
        <v>20000</v>
      </c>
      <c r="F96" s="17">
        <v>20000</v>
      </c>
      <c r="G96" s="17">
        <v>20000</v>
      </c>
      <c r="H96" s="17">
        <f t="shared" si="38"/>
        <v>20000</v>
      </c>
      <c r="I96" s="17">
        <f t="shared" si="39"/>
        <v>0</v>
      </c>
      <c r="J96" s="17">
        <f t="shared" si="40"/>
        <v>0</v>
      </c>
      <c r="K96" s="27">
        <f t="shared" si="41"/>
        <v>20000</v>
      </c>
    </row>
    <row r="97" spans="1:11" ht="30" x14ac:dyDescent="0.25">
      <c r="A97" s="58" t="s">
        <v>76</v>
      </c>
      <c r="B97" s="39" t="s">
        <v>248</v>
      </c>
      <c r="C97" s="16" t="s">
        <v>13</v>
      </c>
      <c r="D97" s="41">
        <v>1</v>
      </c>
      <c r="E97" s="33">
        <v>20000</v>
      </c>
      <c r="F97" s="17">
        <v>20000</v>
      </c>
      <c r="G97" s="17">
        <v>20000</v>
      </c>
      <c r="H97" s="17">
        <f t="shared" si="38"/>
        <v>20000</v>
      </c>
      <c r="I97" s="17">
        <f t="shared" si="39"/>
        <v>0</v>
      </c>
      <c r="J97" s="17">
        <f t="shared" si="40"/>
        <v>0</v>
      </c>
      <c r="K97" s="27">
        <f t="shared" si="41"/>
        <v>20000</v>
      </c>
    </row>
    <row r="98" spans="1:11" ht="30" x14ac:dyDescent="0.25">
      <c r="A98" s="58" t="s">
        <v>77</v>
      </c>
      <c r="B98" s="39" t="s">
        <v>249</v>
      </c>
      <c r="C98" s="16" t="s">
        <v>13</v>
      </c>
      <c r="D98" s="41">
        <v>2</v>
      </c>
      <c r="E98" s="33">
        <v>40000</v>
      </c>
      <c r="F98" s="17">
        <v>40000</v>
      </c>
      <c r="G98" s="17">
        <v>40000</v>
      </c>
      <c r="H98" s="17">
        <f t="shared" si="38"/>
        <v>40000</v>
      </c>
      <c r="I98" s="17">
        <f t="shared" si="39"/>
        <v>0</v>
      </c>
      <c r="J98" s="17">
        <f t="shared" si="40"/>
        <v>0</v>
      </c>
      <c r="K98" s="27">
        <f t="shared" si="41"/>
        <v>40000</v>
      </c>
    </row>
    <row r="99" spans="1:11" ht="75" x14ac:dyDescent="0.25">
      <c r="A99" s="58" t="s">
        <v>78</v>
      </c>
      <c r="B99" s="39" t="s">
        <v>250</v>
      </c>
      <c r="C99" s="16" t="s">
        <v>166</v>
      </c>
      <c r="D99" s="71">
        <v>1</v>
      </c>
      <c r="E99" s="33">
        <v>80000</v>
      </c>
      <c r="F99" s="17">
        <v>80000</v>
      </c>
      <c r="G99" s="17">
        <v>80000</v>
      </c>
      <c r="H99" s="17">
        <f t="shared" si="38"/>
        <v>80000</v>
      </c>
      <c r="I99" s="17">
        <f t="shared" si="39"/>
        <v>0</v>
      </c>
      <c r="J99" s="17">
        <f t="shared" si="40"/>
        <v>0</v>
      </c>
      <c r="K99" s="27">
        <f t="shared" si="41"/>
        <v>80000</v>
      </c>
    </row>
    <row r="100" spans="1:11" ht="30" x14ac:dyDescent="0.25">
      <c r="A100" s="58" t="s">
        <v>79</v>
      </c>
      <c r="B100" s="39" t="s">
        <v>251</v>
      </c>
      <c r="C100" s="16" t="s">
        <v>13</v>
      </c>
      <c r="D100" s="71">
        <v>1</v>
      </c>
      <c r="E100" s="33">
        <v>20000</v>
      </c>
      <c r="F100" s="17">
        <v>20000</v>
      </c>
      <c r="G100" s="17">
        <v>20000</v>
      </c>
      <c r="H100" s="17">
        <f t="shared" si="38"/>
        <v>20000</v>
      </c>
      <c r="I100" s="17">
        <f t="shared" si="39"/>
        <v>0</v>
      </c>
      <c r="J100" s="17">
        <f t="shared" si="40"/>
        <v>0</v>
      </c>
      <c r="K100" s="27">
        <f t="shared" si="41"/>
        <v>20000</v>
      </c>
    </row>
    <row r="101" spans="1:11" ht="30" x14ac:dyDescent="0.25">
      <c r="A101" s="58" t="s">
        <v>80</v>
      </c>
      <c r="B101" s="39" t="s">
        <v>252</v>
      </c>
      <c r="C101" s="16" t="s">
        <v>13</v>
      </c>
      <c r="D101" s="71">
        <v>1</v>
      </c>
      <c r="E101" s="33">
        <v>20000</v>
      </c>
      <c r="F101" s="17">
        <v>20000</v>
      </c>
      <c r="G101" s="17">
        <v>20000</v>
      </c>
      <c r="H101" s="17">
        <f t="shared" si="38"/>
        <v>20000</v>
      </c>
      <c r="I101" s="17">
        <f t="shared" si="39"/>
        <v>0</v>
      </c>
      <c r="J101" s="17">
        <f t="shared" si="40"/>
        <v>0</v>
      </c>
      <c r="K101" s="27">
        <f t="shared" si="41"/>
        <v>20000</v>
      </c>
    </row>
    <row r="102" spans="1:11" ht="45.75" thickBot="1" x14ac:dyDescent="0.3">
      <c r="A102" s="58" t="s">
        <v>81</v>
      </c>
      <c r="B102" s="39" t="s">
        <v>167</v>
      </c>
      <c r="C102" s="16" t="s">
        <v>26</v>
      </c>
      <c r="D102" s="40">
        <v>1000</v>
      </c>
      <c r="E102" s="33">
        <v>2400000</v>
      </c>
      <c r="F102" s="17">
        <v>2300000</v>
      </c>
      <c r="G102" s="17">
        <v>2300000</v>
      </c>
      <c r="H102" s="17">
        <f t="shared" si="38"/>
        <v>2333333.3333333335</v>
      </c>
      <c r="I102" s="17">
        <f t="shared" si="39"/>
        <v>57735.026918962576</v>
      </c>
      <c r="J102" s="17">
        <f t="shared" si="40"/>
        <v>2.4743582965269675</v>
      </c>
      <c r="K102" s="27">
        <f t="shared" si="41"/>
        <v>2333333.3333333335</v>
      </c>
    </row>
    <row r="103" spans="1:11" ht="15.75" thickBot="1" x14ac:dyDescent="0.3">
      <c r="A103" s="116" t="s">
        <v>29</v>
      </c>
      <c r="B103" s="117"/>
      <c r="C103" s="117"/>
      <c r="D103" s="118"/>
      <c r="E103" s="72">
        <f>SUM(E90:E102)</f>
        <v>10004900</v>
      </c>
      <c r="F103" s="1">
        <f>SUM(F90:F102)</f>
        <v>10022712</v>
      </c>
      <c r="G103" s="1">
        <f>SUM(G90:G102)</f>
        <v>9984973</v>
      </c>
      <c r="H103" s="1">
        <f t="shared" ref="H103" si="42">AVERAGE(E103:G103)</f>
        <v>10004195</v>
      </c>
      <c r="I103" s="1">
        <f>SQRT(((SUM((POWER(E103-H103,2)),(POWER(F103-H103,2)),(POWER(G103-H103,2)))/(COLUMNS(E103:G103)-1))))</f>
        <v>18879.374963170787</v>
      </c>
      <c r="J103" s="1">
        <f>I103/H103*100</f>
        <v>0.18871458386377701</v>
      </c>
      <c r="K103" s="2">
        <f>AVERAGE(E103:G103)</f>
        <v>10004195</v>
      </c>
    </row>
    <row r="104" spans="1:11" ht="15.75" thickBot="1" x14ac:dyDescent="0.3">
      <c r="A104" s="15" t="s">
        <v>168</v>
      </c>
      <c r="B104" s="119" t="s">
        <v>169</v>
      </c>
      <c r="C104" s="113"/>
      <c r="D104" s="113"/>
      <c r="E104" s="113"/>
      <c r="F104" s="113"/>
      <c r="G104" s="113"/>
      <c r="H104" s="113"/>
      <c r="I104" s="113"/>
      <c r="J104" s="113"/>
      <c r="K104" s="114"/>
    </row>
    <row r="105" spans="1:11" x14ac:dyDescent="0.25">
      <c r="A105" s="35" t="s">
        <v>170</v>
      </c>
      <c r="B105" s="37" t="s">
        <v>182</v>
      </c>
      <c r="C105" s="21" t="s">
        <v>13</v>
      </c>
      <c r="D105" s="30" t="s">
        <v>191</v>
      </c>
      <c r="E105" s="64">
        <v>25927</v>
      </c>
      <c r="F105" s="23">
        <v>29833</v>
      </c>
      <c r="G105" s="23">
        <v>22000</v>
      </c>
      <c r="H105" s="23">
        <f>AVERAGE(E105:G105)</f>
        <v>25920</v>
      </c>
      <c r="I105" s="23">
        <f>SQRT(((SUM((POWER(E105-H105,2)),(POWER(F105-H105,2)),(POWER(G105-H105,2)))/(COLUMNS(E105:G105)-1))))</f>
        <v>3916.5046916861979</v>
      </c>
      <c r="J105" s="23">
        <f>I105/H105*100</f>
        <v>15.109971804344898</v>
      </c>
      <c r="K105" s="26">
        <f>AVERAGE(E105:G105)</f>
        <v>25920</v>
      </c>
    </row>
    <row r="106" spans="1:11" x14ac:dyDescent="0.25">
      <c r="A106" s="36" t="s">
        <v>171</v>
      </c>
      <c r="B106" s="39" t="s">
        <v>83</v>
      </c>
      <c r="C106" s="16" t="s">
        <v>13</v>
      </c>
      <c r="D106" s="31" t="s">
        <v>192</v>
      </c>
      <c r="E106" s="33">
        <v>40000</v>
      </c>
      <c r="F106" s="17">
        <v>43906</v>
      </c>
      <c r="G106" s="17">
        <v>36073</v>
      </c>
      <c r="H106" s="17">
        <f t="shared" ref="H106:H119" si="43">AVERAGE(E106:G106)</f>
        <v>39993</v>
      </c>
      <c r="I106" s="17">
        <f t="shared" ref="I106:I119" si="44">SQRT(((SUM((POWER(E106-H106,2)),(POWER(F106-H106,2)),(POWER(G106-H106,2)))/(COLUMNS(E106:G106)-1))))</f>
        <v>3916.5046916861979</v>
      </c>
      <c r="J106" s="17">
        <f t="shared" ref="J106:J119" si="45">I106/H106*100</f>
        <v>9.7929754999279819</v>
      </c>
      <c r="K106" s="27">
        <f t="shared" ref="K106:K118" si="46">AVERAGE(E106:G106)</f>
        <v>39993</v>
      </c>
    </row>
    <row r="107" spans="1:11" x14ac:dyDescent="0.25">
      <c r="A107" s="36" t="s">
        <v>172</v>
      </c>
      <c r="B107" s="39" t="s">
        <v>149</v>
      </c>
      <c r="C107" s="16" t="s">
        <v>13</v>
      </c>
      <c r="D107" s="31" t="s">
        <v>193</v>
      </c>
      <c r="E107" s="33">
        <v>114758</v>
      </c>
      <c r="F107" s="17">
        <v>118664</v>
      </c>
      <c r="G107" s="17">
        <v>110828</v>
      </c>
      <c r="H107" s="17">
        <f t="shared" si="43"/>
        <v>114750</v>
      </c>
      <c r="I107" s="17">
        <f t="shared" si="44"/>
        <v>3918.0061255694841</v>
      </c>
      <c r="J107" s="17">
        <f t="shared" si="45"/>
        <v>3.4143844231542348</v>
      </c>
      <c r="K107" s="27">
        <f t="shared" si="46"/>
        <v>114750</v>
      </c>
    </row>
    <row r="108" spans="1:11" x14ac:dyDescent="0.25">
      <c r="A108" s="36" t="s">
        <v>173</v>
      </c>
      <c r="B108" s="39" t="s">
        <v>183</v>
      </c>
      <c r="C108" s="16" t="s">
        <v>13</v>
      </c>
      <c r="D108" s="31" t="s">
        <v>191</v>
      </c>
      <c r="E108" s="33">
        <v>222873</v>
      </c>
      <c r="F108" s="17">
        <v>226779</v>
      </c>
      <c r="G108" s="17">
        <v>218946</v>
      </c>
      <c r="H108" s="17">
        <f t="shared" si="43"/>
        <v>222866</v>
      </c>
      <c r="I108" s="17">
        <f>SQRT(((SUM((POWER(E108-H108,2)),(POWER(F108-H108,2)),(POWER(G108-H108,2)))/(COLUMNS(E108:G108)-1))))</f>
        <v>3916.5046916861979</v>
      </c>
      <c r="J108" s="17">
        <f t="shared" si="45"/>
        <v>1.7573361085523129</v>
      </c>
      <c r="K108" s="27">
        <f t="shared" si="46"/>
        <v>222866</v>
      </c>
    </row>
    <row r="109" spans="1:11" x14ac:dyDescent="0.25">
      <c r="A109" s="36" t="s">
        <v>174</v>
      </c>
      <c r="B109" s="39" t="s">
        <v>184</v>
      </c>
      <c r="C109" s="16" t="s">
        <v>13</v>
      </c>
      <c r="D109" s="31" t="s">
        <v>191</v>
      </c>
      <c r="E109" s="33">
        <v>224640</v>
      </c>
      <c r="F109" s="17">
        <v>228546</v>
      </c>
      <c r="G109" s="17">
        <v>220713</v>
      </c>
      <c r="H109" s="17">
        <f t="shared" si="43"/>
        <v>224633</v>
      </c>
      <c r="I109" s="17">
        <f>SQRT(((SUM((POWER(E109-H109,2)),(POWER(F109-H109,2)),(POWER(G109-H109,2)))/(COLUMNS(E109:G109)-1))))</f>
        <v>3916.5046916861979</v>
      </c>
      <c r="J109" s="17">
        <f t="shared" si="45"/>
        <v>1.7435126146586644</v>
      </c>
      <c r="K109" s="27">
        <f t="shared" si="46"/>
        <v>224633</v>
      </c>
    </row>
    <row r="110" spans="1:11" x14ac:dyDescent="0.25">
      <c r="A110" s="36" t="s">
        <v>175</v>
      </c>
      <c r="B110" s="39" t="s">
        <v>185</v>
      </c>
      <c r="C110" s="16" t="s">
        <v>13</v>
      </c>
      <c r="D110" s="31" t="s">
        <v>191</v>
      </c>
      <c r="E110" s="33">
        <v>255060</v>
      </c>
      <c r="F110" s="17">
        <v>258966</v>
      </c>
      <c r="G110" s="17">
        <v>251133</v>
      </c>
      <c r="H110" s="17">
        <f t="shared" si="43"/>
        <v>255053</v>
      </c>
      <c r="I110" s="17">
        <f t="shared" si="44"/>
        <v>3916.5046916861979</v>
      </c>
      <c r="J110" s="17">
        <f t="shared" si="45"/>
        <v>1.5355650361635416</v>
      </c>
      <c r="K110" s="27">
        <f t="shared" si="46"/>
        <v>255053</v>
      </c>
    </row>
    <row r="111" spans="1:11" x14ac:dyDescent="0.25">
      <c r="A111" s="36" t="s">
        <v>176</v>
      </c>
      <c r="B111" s="39" t="s">
        <v>127</v>
      </c>
      <c r="C111" s="16" t="s">
        <v>13</v>
      </c>
      <c r="D111" s="31" t="s">
        <v>191</v>
      </c>
      <c r="E111" s="33">
        <v>230490</v>
      </c>
      <c r="F111" s="17">
        <v>234396</v>
      </c>
      <c r="G111" s="17">
        <v>226563</v>
      </c>
      <c r="H111" s="17">
        <f t="shared" si="43"/>
        <v>230483</v>
      </c>
      <c r="I111" s="17">
        <f t="shared" si="44"/>
        <v>3916.5046916861979</v>
      </c>
      <c r="J111" s="17">
        <f t="shared" si="45"/>
        <v>1.6992596814889591</v>
      </c>
      <c r="K111" s="27">
        <f t="shared" si="46"/>
        <v>230483</v>
      </c>
    </row>
    <row r="112" spans="1:11" x14ac:dyDescent="0.25">
      <c r="A112" s="36" t="s">
        <v>177</v>
      </c>
      <c r="B112" s="39" t="s">
        <v>186</v>
      </c>
      <c r="C112" s="16" t="s">
        <v>13</v>
      </c>
      <c r="D112" s="31" t="s">
        <v>191</v>
      </c>
      <c r="E112" s="33">
        <v>221715</v>
      </c>
      <c r="F112" s="17">
        <v>225621</v>
      </c>
      <c r="G112" s="17">
        <v>217788</v>
      </c>
      <c r="H112" s="17">
        <f t="shared" si="43"/>
        <v>221708</v>
      </c>
      <c r="I112" s="17">
        <f t="shared" si="44"/>
        <v>3916.5046916861979</v>
      </c>
      <c r="J112" s="17">
        <f t="shared" si="45"/>
        <v>1.7665148265674662</v>
      </c>
      <c r="K112" s="27">
        <f t="shared" si="46"/>
        <v>221708</v>
      </c>
    </row>
    <row r="113" spans="1:11" ht="30" x14ac:dyDescent="0.25">
      <c r="A113" s="36" t="s">
        <v>178</v>
      </c>
      <c r="B113" s="39" t="s">
        <v>187</v>
      </c>
      <c r="C113" s="16" t="s">
        <v>13</v>
      </c>
      <c r="D113" s="31" t="s">
        <v>191</v>
      </c>
      <c r="E113" s="33">
        <v>176846</v>
      </c>
      <c r="F113" s="17">
        <v>180752</v>
      </c>
      <c r="G113" s="17">
        <v>172919</v>
      </c>
      <c r="H113" s="17">
        <f t="shared" si="43"/>
        <v>176839</v>
      </c>
      <c r="I113" s="17">
        <f t="shared" si="44"/>
        <v>3916.5046916861979</v>
      </c>
      <c r="J113" s="17">
        <f t="shared" si="45"/>
        <v>2.2147290426241937</v>
      </c>
      <c r="K113" s="27">
        <f t="shared" si="46"/>
        <v>176839</v>
      </c>
    </row>
    <row r="114" spans="1:11" x14ac:dyDescent="0.25">
      <c r="A114" s="36" t="s">
        <v>179</v>
      </c>
      <c r="B114" s="39" t="s">
        <v>188</v>
      </c>
      <c r="C114" s="16" t="s">
        <v>13</v>
      </c>
      <c r="D114" s="31" t="s">
        <v>191</v>
      </c>
      <c r="E114" s="33">
        <v>52556</v>
      </c>
      <c r="F114" s="17">
        <v>56462</v>
      </c>
      <c r="G114" s="17">
        <v>48629</v>
      </c>
      <c r="H114" s="17">
        <f t="shared" si="43"/>
        <v>52549</v>
      </c>
      <c r="I114" s="17">
        <f t="shared" si="44"/>
        <v>3916.5046916861979</v>
      </c>
      <c r="J114" s="17">
        <f t="shared" si="45"/>
        <v>7.4530527539747622</v>
      </c>
      <c r="K114" s="27">
        <f t="shared" si="46"/>
        <v>52549</v>
      </c>
    </row>
    <row r="115" spans="1:11" x14ac:dyDescent="0.25">
      <c r="A115" s="36" t="s">
        <v>180</v>
      </c>
      <c r="B115" s="39" t="s">
        <v>16</v>
      </c>
      <c r="C115" s="16" t="s">
        <v>13</v>
      </c>
      <c r="D115" s="31" t="s">
        <v>191</v>
      </c>
      <c r="E115" s="33">
        <v>374400</v>
      </c>
      <c r="F115" s="17">
        <v>378306</v>
      </c>
      <c r="G115" s="17">
        <v>470473</v>
      </c>
      <c r="H115" s="17">
        <f t="shared" si="43"/>
        <v>407726.33333333331</v>
      </c>
      <c r="I115" s="17">
        <f t="shared" ref="I115" si="47">SQRT(((SUM((POWER(E115-H115,2)),(POWER(F115-H115,2)),(POWER(G115-H115,2)))/(COLUMNS(E115:G115)-1))))</f>
        <v>54375.291652857668</v>
      </c>
      <c r="J115" s="17">
        <f t="shared" ref="J115" si="48">I115/H115*100</f>
        <v>13.336222659036251</v>
      </c>
      <c r="K115" s="27">
        <f t="shared" ref="K115" si="49">AVERAGE(E115:G115)</f>
        <v>407726.33333333331</v>
      </c>
    </row>
    <row r="116" spans="1:11" ht="45" x14ac:dyDescent="0.25">
      <c r="A116" s="36" t="s">
        <v>181</v>
      </c>
      <c r="B116" s="39" t="s">
        <v>189</v>
      </c>
      <c r="C116" s="16" t="s">
        <v>26</v>
      </c>
      <c r="D116" s="31" t="s">
        <v>190</v>
      </c>
      <c r="E116" s="33">
        <v>1357200</v>
      </c>
      <c r="F116" s="17">
        <v>1360800</v>
      </c>
      <c r="G116" s="17">
        <v>1353200</v>
      </c>
      <c r="H116" s="17">
        <f t="shared" ref="H116:H117" si="50">AVERAGE(E116:G116)</f>
        <v>1357066.6666666667</v>
      </c>
      <c r="I116" s="17">
        <f t="shared" ref="I116:I117" si="51">SQRT(((SUM((POWER(E116-H116,2)),(POWER(F116-H116,2)),(POWER(G116-H116,2)))/(COLUMNS(E116:G116)-1))))</f>
        <v>3801.7539811688675</v>
      </c>
      <c r="J116" s="17">
        <f t="shared" ref="J116:J117" si="52">I116/H116*100</f>
        <v>0.28014496815451467</v>
      </c>
      <c r="K116" s="27">
        <f t="shared" ref="K116:K117" si="53">AVERAGE(E116:G116)</f>
        <v>1357066.6666666667</v>
      </c>
    </row>
    <row r="117" spans="1:11" x14ac:dyDescent="0.25">
      <c r="A117" s="46" t="s">
        <v>241</v>
      </c>
      <c r="B117" s="47" t="s">
        <v>235</v>
      </c>
      <c r="C117" s="48" t="s">
        <v>28</v>
      </c>
      <c r="D117" s="49">
        <v>1</v>
      </c>
      <c r="E117" s="66">
        <v>280000</v>
      </c>
      <c r="F117" s="67">
        <v>283906</v>
      </c>
      <c r="G117" s="67">
        <v>276073</v>
      </c>
      <c r="H117" s="67">
        <f t="shared" si="50"/>
        <v>279993</v>
      </c>
      <c r="I117" s="67">
        <f t="shared" si="51"/>
        <v>3916.5046916861979</v>
      </c>
      <c r="J117" s="67">
        <f t="shared" si="52"/>
        <v>1.3987866452683453</v>
      </c>
      <c r="K117" s="68">
        <f t="shared" si="53"/>
        <v>279993</v>
      </c>
    </row>
    <row r="118" spans="1:11" ht="15.75" thickBot="1" x14ac:dyDescent="0.3">
      <c r="A118" s="73" t="s">
        <v>246</v>
      </c>
      <c r="B118" s="42" t="s">
        <v>27</v>
      </c>
      <c r="C118" s="43" t="s">
        <v>28</v>
      </c>
      <c r="D118" s="63">
        <v>1</v>
      </c>
      <c r="E118" s="34">
        <v>250000</v>
      </c>
      <c r="F118" s="28">
        <v>253906</v>
      </c>
      <c r="G118" s="28">
        <v>246073</v>
      </c>
      <c r="H118" s="28">
        <f t="shared" si="43"/>
        <v>249993</v>
      </c>
      <c r="I118" s="28">
        <f t="shared" si="44"/>
        <v>3916.5046916861979</v>
      </c>
      <c r="J118" s="28">
        <f t="shared" si="45"/>
        <v>1.5666457427552762</v>
      </c>
      <c r="K118" s="29">
        <f t="shared" si="46"/>
        <v>249993</v>
      </c>
    </row>
    <row r="119" spans="1:11" ht="15.75" thickBot="1" x14ac:dyDescent="0.3">
      <c r="A119" s="116" t="s">
        <v>29</v>
      </c>
      <c r="B119" s="121"/>
      <c r="C119" s="121"/>
      <c r="D119" s="121"/>
      <c r="E119" s="62">
        <f>SUM(E105:E118)</f>
        <v>3826465</v>
      </c>
      <c r="F119" s="7">
        <f>SUM(F105:F118)</f>
        <v>3880843</v>
      </c>
      <c r="G119" s="7">
        <f t="shared" ref="G119" si="54">SUM(G105:G118)</f>
        <v>3871411</v>
      </c>
      <c r="H119" s="7">
        <f t="shared" si="43"/>
        <v>3859573</v>
      </c>
      <c r="I119" s="7">
        <f t="shared" si="44"/>
        <v>29057.62213258339</v>
      </c>
      <c r="J119" s="7">
        <f t="shared" si="45"/>
        <v>0.75287142211284486</v>
      </c>
      <c r="K119" s="12">
        <f>AVERAGE(E119:G119)</f>
        <v>3859573</v>
      </c>
    </row>
    <row r="120" spans="1:11" ht="15.75" thickBot="1" x14ac:dyDescent="0.3">
      <c r="A120" s="15" t="s">
        <v>194</v>
      </c>
      <c r="B120" s="119" t="s">
        <v>205</v>
      </c>
      <c r="C120" s="113"/>
      <c r="D120" s="113"/>
      <c r="E120" s="113"/>
      <c r="F120" s="113"/>
      <c r="G120" s="113"/>
      <c r="H120" s="113"/>
      <c r="I120" s="113"/>
      <c r="J120" s="113"/>
      <c r="K120" s="114"/>
    </row>
    <row r="121" spans="1:11" x14ac:dyDescent="0.25">
      <c r="A121" s="35" t="s">
        <v>195</v>
      </c>
      <c r="B121" s="37" t="s">
        <v>82</v>
      </c>
      <c r="C121" s="21" t="s">
        <v>13</v>
      </c>
      <c r="D121" s="30">
        <v>1</v>
      </c>
      <c r="E121" s="64">
        <v>25927</v>
      </c>
      <c r="F121" s="23">
        <v>29833</v>
      </c>
      <c r="G121" s="23">
        <v>22000</v>
      </c>
      <c r="H121" s="23">
        <f>AVERAGE(E121:G121)</f>
        <v>25920</v>
      </c>
      <c r="I121" s="23">
        <f>SQRT(((SUM((POWER(E121-H121,2)),(POWER(F121-H121,2)),(POWER(G121-H121,2)))/(COLUMNS(E121:G121)-1))))</f>
        <v>3916.5046916861979</v>
      </c>
      <c r="J121" s="23">
        <f>I121/H121*100</f>
        <v>15.109971804344898</v>
      </c>
      <c r="K121" s="26">
        <f>AVERAGE(E121:G121)</f>
        <v>25920</v>
      </c>
    </row>
    <row r="122" spans="1:11" x14ac:dyDescent="0.25">
      <c r="A122" s="36" t="s">
        <v>196</v>
      </c>
      <c r="B122" s="39" t="s">
        <v>83</v>
      </c>
      <c r="C122" s="16" t="s">
        <v>13</v>
      </c>
      <c r="D122" s="31">
        <v>4</v>
      </c>
      <c r="E122" s="33">
        <v>80000</v>
      </c>
      <c r="F122" s="17">
        <v>83906</v>
      </c>
      <c r="G122" s="17">
        <v>76072</v>
      </c>
      <c r="H122" s="17">
        <f t="shared" ref="H122:H131" si="55">AVERAGE(E122:G122)</f>
        <v>79992.666666666672</v>
      </c>
      <c r="I122" s="17">
        <f t="shared" ref="I122:I131" si="56">SQRT(((SUM((POWER(E122-H122,2)),(POWER(F122-H122,2)),(POWER(G122-H122,2)))/(COLUMNS(E122:G122)-1))))</f>
        <v>3917.0051484946166</v>
      </c>
      <c r="J122" s="17">
        <f t="shared" ref="J122:J131" si="57">I122/H122*100</f>
        <v>4.8967053002707956</v>
      </c>
      <c r="K122" s="27">
        <f t="shared" ref="K122:K131" si="58">AVERAGE(E122:G122)</f>
        <v>79992.666666666672</v>
      </c>
    </row>
    <row r="123" spans="1:11" x14ac:dyDescent="0.25">
      <c r="A123" s="36" t="s">
        <v>197</v>
      </c>
      <c r="B123" s="39" t="s">
        <v>149</v>
      </c>
      <c r="C123" s="16" t="s">
        <v>13</v>
      </c>
      <c r="D123" s="31">
        <v>6</v>
      </c>
      <c r="E123" s="33">
        <v>172020</v>
      </c>
      <c r="F123" s="17">
        <v>175926</v>
      </c>
      <c r="G123" s="17">
        <v>168093</v>
      </c>
      <c r="H123" s="17">
        <f t="shared" si="55"/>
        <v>172013</v>
      </c>
      <c r="I123" s="17">
        <f t="shared" si="56"/>
        <v>3916.5046916861979</v>
      </c>
      <c r="J123" s="17">
        <f t="shared" si="57"/>
        <v>2.2768655227722312</v>
      </c>
      <c r="K123" s="27">
        <f t="shared" si="58"/>
        <v>172013</v>
      </c>
    </row>
    <row r="124" spans="1:11" ht="30" x14ac:dyDescent="0.25">
      <c r="A124" s="36" t="s">
        <v>198</v>
      </c>
      <c r="B124" s="39" t="s">
        <v>208</v>
      </c>
      <c r="C124" s="16" t="s">
        <v>13</v>
      </c>
      <c r="D124" s="31">
        <v>1</v>
      </c>
      <c r="E124" s="33">
        <v>1306623</v>
      </c>
      <c r="F124" s="17">
        <v>1314465</v>
      </c>
      <c r="G124" s="17">
        <v>1298760</v>
      </c>
      <c r="H124" s="17">
        <f t="shared" si="55"/>
        <v>1306616</v>
      </c>
      <c r="I124" s="17">
        <f t="shared" si="56"/>
        <v>7852.5023400187538</v>
      </c>
      <c r="J124" s="17">
        <f t="shared" si="57"/>
        <v>0.60098011504671256</v>
      </c>
      <c r="K124" s="27">
        <f t="shared" si="58"/>
        <v>1306616</v>
      </c>
    </row>
    <row r="125" spans="1:11" ht="30" x14ac:dyDescent="0.25">
      <c r="A125" s="36" t="s">
        <v>199</v>
      </c>
      <c r="B125" s="39" t="s">
        <v>206</v>
      </c>
      <c r="C125" s="16" t="s">
        <v>13</v>
      </c>
      <c r="D125" s="31">
        <v>1</v>
      </c>
      <c r="E125" s="33">
        <v>218150</v>
      </c>
      <c r="F125" s="17">
        <v>222056</v>
      </c>
      <c r="G125" s="17">
        <v>214223</v>
      </c>
      <c r="H125" s="17">
        <f t="shared" si="55"/>
        <v>218143</v>
      </c>
      <c r="I125" s="17">
        <f t="shared" si="56"/>
        <v>3916.5046916861979</v>
      </c>
      <c r="J125" s="17">
        <f t="shared" si="57"/>
        <v>1.7953840791069149</v>
      </c>
      <c r="K125" s="27">
        <f t="shared" si="58"/>
        <v>218143</v>
      </c>
    </row>
    <row r="126" spans="1:11" x14ac:dyDescent="0.25">
      <c r="A126" s="36" t="s">
        <v>200</v>
      </c>
      <c r="B126" s="39" t="s">
        <v>207</v>
      </c>
      <c r="C126" s="16" t="s">
        <v>13</v>
      </c>
      <c r="D126" s="31">
        <v>1</v>
      </c>
      <c r="E126" s="33">
        <v>109390</v>
      </c>
      <c r="F126" s="17">
        <v>113296</v>
      </c>
      <c r="G126" s="17">
        <v>105463</v>
      </c>
      <c r="H126" s="17">
        <f t="shared" si="55"/>
        <v>109383</v>
      </c>
      <c r="I126" s="17">
        <f t="shared" si="56"/>
        <v>3916.5046916861979</v>
      </c>
      <c r="J126" s="17">
        <f t="shared" si="57"/>
        <v>3.5805423984405236</v>
      </c>
      <c r="K126" s="27">
        <f t="shared" si="58"/>
        <v>109383</v>
      </c>
    </row>
    <row r="127" spans="1:11" x14ac:dyDescent="0.25">
      <c r="A127" s="36" t="s">
        <v>201</v>
      </c>
      <c r="B127" s="39" t="s">
        <v>154</v>
      </c>
      <c r="C127" s="16" t="s">
        <v>13</v>
      </c>
      <c r="D127" s="31">
        <v>1</v>
      </c>
      <c r="E127" s="33">
        <v>181890</v>
      </c>
      <c r="F127" s="17">
        <v>185796</v>
      </c>
      <c r="G127" s="17">
        <v>177963</v>
      </c>
      <c r="H127" s="17">
        <f t="shared" si="55"/>
        <v>181883</v>
      </c>
      <c r="I127" s="17">
        <f t="shared" si="56"/>
        <v>3916.5046916861979</v>
      </c>
      <c r="J127" s="17">
        <f t="shared" si="57"/>
        <v>2.1533099254389896</v>
      </c>
      <c r="K127" s="27">
        <f t="shared" si="58"/>
        <v>181883</v>
      </c>
    </row>
    <row r="128" spans="1:11" ht="15.75" customHeight="1" x14ac:dyDescent="0.25">
      <c r="A128" s="36" t="s">
        <v>202</v>
      </c>
      <c r="B128" s="39" t="s">
        <v>86</v>
      </c>
      <c r="C128" s="16" t="s">
        <v>13</v>
      </c>
      <c r="D128" s="31">
        <v>1</v>
      </c>
      <c r="E128" s="33">
        <v>154550</v>
      </c>
      <c r="F128" s="17">
        <v>158456</v>
      </c>
      <c r="G128" s="17">
        <v>150623</v>
      </c>
      <c r="H128" s="17">
        <f t="shared" si="55"/>
        <v>154543</v>
      </c>
      <c r="I128" s="17">
        <f t="shared" si="56"/>
        <v>3916.5046916861979</v>
      </c>
      <c r="J128" s="17">
        <f t="shared" si="57"/>
        <v>2.5342491679896195</v>
      </c>
      <c r="K128" s="27">
        <f t="shared" si="58"/>
        <v>154543</v>
      </c>
    </row>
    <row r="129" spans="1:11" ht="45" x14ac:dyDescent="0.25">
      <c r="A129" s="36" t="s">
        <v>203</v>
      </c>
      <c r="B129" s="39" t="s">
        <v>189</v>
      </c>
      <c r="C129" s="16" t="s">
        <v>26</v>
      </c>
      <c r="D129" s="31">
        <v>540</v>
      </c>
      <c r="E129" s="33">
        <v>1634580</v>
      </c>
      <c r="F129" s="17">
        <v>1638360</v>
      </c>
      <c r="G129" s="17">
        <v>1630800</v>
      </c>
      <c r="H129" s="17">
        <f t="shared" si="55"/>
        <v>1634580</v>
      </c>
      <c r="I129" s="17">
        <f t="shared" si="56"/>
        <v>3780</v>
      </c>
      <c r="J129" s="17">
        <f t="shared" si="57"/>
        <v>0.23125206475057813</v>
      </c>
      <c r="K129" s="27">
        <f t="shared" si="58"/>
        <v>1634580</v>
      </c>
    </row>
    <row r="130" spans="1:11" x14ac:dyDescent="0.25">
      <c r="A130" s="36" t="s">
        <v>204</v>
      </c>
      <c r="B130" s="47" t="s">
        <v>235</v>
      </c>
      <c r="C130" s="48" t="s">
        <v>28</v>
      </c>
      <c r="D130" s="49">
        <v>1</v>
      </c>
      <c r="E130" s="66">
        <v>2726400</v>
      </c>
      <c r="F130" s="67">
        <v>2730306</v>
      </c>
      <c r="G130" s="67">
        <v>2722473</v>
      </c>
      <c r="H130" s="67">
        <f t="shared" si="55"/>
        <v>2726393</v>
      </c>
      <c r="I130" s="67">
        <f t="shared" si="56"/>
        <v>3916.5046916861979</v>
      </c>
      <c r="J130" s="67">
        <f t="shared" si="57"/>
        <v>0.14365150921698369</v>
      </c>
      <c r="K130" s="68">
        <f t="shared" si="58"/>
        <v>2726393</v>
      </c>
    </row>
    <row r="131" spans="1:11" ht="15.75" thickBot="1" x14ac:dyDescent="0.3">
      <c r="A131" s="36" t="s">
        <v>242</v>
      </c>
      <c r="B131" s="42" t="s">
        <v>27</v>
      </c>
      <c r="C131" s="43" t="s">
        <v>28</v>
      </c>
      <c r="D131" s="63">
        <v>1</v>
      </c>
      <c r="E131" s="66">
        <v>235550</v>
      </c>
      <c r="F131" s="67">
        <v>239456</v>
      </c>
      <c r="G131" s="67">
        <v>231623</v>
      </c>
      <c r="H131" s="67">
        <f t="shared" si="55"/>
        <v>235543</v>
      </c>
      <c r="I131" s="67">
        <f t="shared" si="56"/>
        <v>3916.5046916861979</v>
      </c>
      <c r="J131" s="67">
        <f t="shared" si="57"/>
        <v>1.662755714110034</v>
      </c>
      <c r="K131" s="68">
        <f t="shared" si="58"/>
        <v>235543</v>
      </c>
    </row>
    <row r="132" spans="1:11" ht="15.75" thickBot="1" x14ac:dyDescent="0.3">
      <c r="A132" s="116" t="s">
        <v>29</v>
      </c>
      <c r="B132" s="121"/>
      <c r="C132" s="121"/>
      <c r="D132" s="121"/>
      <c r="E132" s="50">
        <f>SUM(E121:E131)</f>
        <v>6845080</v>
      </c>
      <c r="F132" s="1">
        <f t="shared" ref="F132:G132" si="59">SUM(F121:F131)</f>
        <v>6891856</v>
      </c>
      <c r="G132" s="1">
        <f t="shared" si="59"/>
        <v>6798093</v>
      </c>
      <c r="H132" s="1">
        <f t="shared" ref="H132" si="60">AVERAGE(E132:G132)</f>
        <v>6845009.666666667</v>
      </c>
      <c r="I132" s="1">
        <f t="shared" ref="I132" si="61">SQRT(((SUM((POWER(E132-H132,2)),(POWER(F132-H132,2)),(POWER(G132-H132,2)))/(COLUMNS(E132:G132)-1))))</f>
        <v>46881.539568718654</v>
      </c>
      <c r="J132" s="1">
        <f t="shared" ref="J132" si="62">I132/H132*100</f>
        <v>0.68490099870886945</v>
      </c>
      <c r="K132" s="2">
        <f>AVERAGE(E132:G132)</f>
        <v>6845009.666666667</v>
      </c>
    </row>
    <row r="133" spans="1:11" ht="15.75" thickBot="1" x14ac:dyDescent="0.3">
      <c r="A133" s="15" t="s">
        <v>210</v>
      </c>
      <c r="B133" s="119" t="s">
        <v>209</v>
      </c>
      <c r="C133" s="113"/>
      <c r="D133" s="113"/>
      <c r="E133" s="112"/>
      <c r="F133" s="112"/>
      <c r="G133" s="112"/>
      <c r="H133" s="112"/>
      <c r="I133" s="112"/>
      <c r="J133" s="112"/>
      <c r="K133" s="115"/>
    </row>
    <row r="134" spans="1:11" x14ac:dyDescent="0.25">
      <c r="A134" s="35" t="s">
        <v>211</v>
      </c>
      <c r="B134" s="85" t="s">
        <v>82</v>
      </c>
      <c r="C134" s="69" t="s">
        <v>13</v>
      </c>
      <c r="D134" s="70">
        <v>2</v>
      </c>
      <c r="E134" s="64">
        <v>51854</v>
      </c>
      <c r="F134" s="23">
        <v>55760</v>
      </c>
      <c r="G134" s="23">
        <v>47927</v>
      </c>
      <c r="H134" s="23">
        <f t="shared" ref="H134" si="63">AVERAGE(E134:G134)</f>
        <v>51847</v>
      </c>
      <c r="I134" s="23">
        <f t="shared" ref="I134" si="64">SQRT(((SUM((POWER(E134-H134,2)),(POWER(F134-H134,2)),(POWER(G134-H134,2)))/(COLUMNS(E134:G134)-1))))</f>
        <v>3916.5046916861979</v>
      </c>
      <c r="J134" s="23">
        <f t="shared" ref="J134" si="65">I134/H134*100</f>
        <v>7.5539658836310641</v>
      </c>
      <c r="K134" s="26">
        <f t="shared" ref="K134" si="66">AVERAGE(E134:G134)</f>
        <v>51847</v>
      </c>
    </row>
    <row r="135" spans="1:11" x14ac:dyDescent="0.25">
      <c r="A135" s="36" t="s">
        <v>212</v>
      </c>
      <c r="B135" s="65" t="s">
        <v>83</v>
      </c>
      <c r="C135" s="20" t="s">
        <v>13</v>
      </c>
      <c r="D135" s="41">
        <v>4</v>
      </c>
      <c r="E135" s="33">
        <v>80000</v>
      </c>
      <c r="F135" s="17">
        <v>83906</v>
      </c>
      <c r="G135" s="17">
        <v>76073</v>
      </c>
      <c r="H135" s="17">
        <f t="shared" ref="H135:H141" si="67">AVERAGE(E135:G135)</f>
        <v>79993</v>
      </c>
      <c r="I135" s="17">
        <f t="shared" ref="I135:I141" si="68">SQRT(((SUM((POWER(E135-H135,2)),(POWER(F135-H135,2)),(POWER(G135-H135,2)))/(COLUMNS(E135:G135)-1))))</f>
        <v>3916.5046916861979</v>
      </c>
      <c r="J135" s="17">
        <f t="shared" ref="J135:J141" si="69">I135/H135*100</f>
        <v>4.8960592697938541</v>
      </c>
      <c r="K135" s="27">
        <f t="shared" ref="K135:K141" si="70">AVERAGE(E135:G135)</f>
        <v>79993</v>
      </c>
    </row>
    <row r="136" spans="1:11" x14ac:dyDescent="0.25">
      <c r="A136" s="36" t="s">
        <v>213</v>
      </c>
      <c r="B136" s="65" t="s">
        <v>149</v>
      </c>
      <c r="C136" s="20" t="s">
        <v>13</v>
      </c>
      <c r="D136" s="41">
        <v>6</v>
      </c>
      <c r="E136" s="33">
        <v>172020</v>
      </c>
      <c r="F136" s="17">
        <v>175926</v>
      </c>
      <c r="G136" s="17">
        <v>168093</v>
      </c>
      <c r="H136" s="17">
        <f t="shared" si="67"/>
        <v>172013</v>
      </c>
      <c r="I136" s="17">
        <f t="shared" si="68"/>
        <v>3916.5046916861979</v>
      </c>
      <c r="J136" s="17">
        <f t="shared" si="69"/>
        <v>2.2768655227722312</v>
      </c>
      <c r="K136" s="27">
        <f t="shared" si="70"/>
        <v>172013</v>
      </c>
    </row>
    <row r="137" spans="1:11" ht="45" x14ac:dyDescent="0.25">
      <c r="A137" s="36" t="s">
        <v>214</v>
      </c>
      <c r="B137" s="65" t="s">
        <v>245</v>
      </c>
      <c r="C137" s="20" t="s">
        <v>13</v>
      </c>
      <c r="D137" s="41">
        <v>1</v>
      </c>
      <c r="E137" s="33">
        <v>1567947</v>
      </c>
      <c r="F137" s="17">
        <v>1575732</v>
      </c>
      <c r="G137" s="17">
        <v>1560027</v>
      </c>
      <c r="H137" s="17">
        <f t="shared" si="67"/>
        <v>1567902</v>
      </c>
      <c r="I137" s="17">
        <f t="shared" si="68"/>
        <v>7852.5967042755992</v>
      </c>
      <c r="J137" s="17">
        <f t="shared" si="69"/>
        <v>0.50083466340852933</v>
      </c>
      <c r="K137" s="27">
        <f t="shared" si="70"/>
        <v>1567902</v>
      </c>
    </row>
    <row r="138" spans="1:11" ht="45" x14ac:dyDescent="0.25">
      <c r="A138" s="36" t="s">
        <v>215</v>
      </c>
      <c r="B138" s="39" t="s">
        <v>189</v>
      </c>
      <c r="C138" s="16" t="s">
        <v>164</v>
      </c>
      <c r="D138" s="40">
        <v>360</v>
      </c>
      <c r="E138" s="33">
        <v>1307520</v>
      </c>
      <c r="F138" s="17">
        <v>1311120</v>
      </c>
      <c r="G138" s="17">
        <v>1303560</v>
      </c>
      <c r="H138" s="17">
        <f t="shared" si="67"/>
        <v>1307400</v>
      </c>
      <c r="I138" s="17">
        <f t="shared" si="68"/>
        <v>3781.4283015812953</v>
      </c>
      <c r="J138" s="17">
        <f t="shared" si="69"/>
        <v>0.28923269860649342</v>
      </c>
      <c r="K138" s="27">
        <f t="shared" si="70"/>
        <v>1307400</v>
      </c>
    </row>
    <row r="139" spans="1:11" x14ac:dyDescent="0.25">
      <c r="A139" s="36" t="s">
        <v>216</v>
      </c>
      <c r="B139" s="47" t="s">
        <v>235</v>
      </c>
      <c r="C139" s="48" t="s">
        <v>28</v>
      </c>
      <c r="D139" s="49">
        <v>1</v>
      </c>
      <c r="E139" s="66">
        <v>2726400</v>
      </c>
      <c r="F139" s="67">
        <v>2730306</v>
      </c>
      <c r="G139" s="67">
        <v>2722473</v>
      </c>
      <c r="H139" s="67">
        <f t="shared" si="67"/>
        <v>2726393</v>
      </c>
      <c r="I139" s="67">
        <f t="shared" si="68"/>
        <v>3916.5046916861979</v>
      </c>
      <c r="J139" s="67">
        <f t="shared" si="69"/>
        <v>0.14365150921698369</v>
      </c>
      <c r="K139" s="68">
        <f t="shared" si="70"/>
        <v>2726393</v>
      </c>
    </row>
    <row r="140" spans="1:11" ht="15.75" thickBot="1" x14ac:dyDescent="0.3">
      <c r="A140" s="36" t="s">
        <v>243</v>
      </c>
      <c r="B140" s="78" t="s">
        <v>27</v>
      </c>
      <c r="C140" s="76" t="s">
        <v>28</v>
      </c>
      <c r="D140" s="77">
        <v>1</v>
      </c>
      <c r="E140" s="66">
        <v>235550</v>
      </c>
      <c r="F140" s="67">
        <v>239456</v>
      </c>
      <c r="G140" s="67">
        <v>231623</v>
      </c>
      <c r="H140" s="67">
        <f t="shared" si="67"/>
        <v>235543</v>
      </c>
      <c r="I140" s="67">
        <f t="shared" si="68"/>
        <v>3916.5046916861979</v>
      </c>
      <c r="J140" s="67">
        <f t="shared" si="69"/>
        <v>1.662755714110034</v>
      </c>
      <c r="K140" s="68">
        <f t="shared" si="70"/>
        <v>235543</v>
      </c>
    </row>
    <row r="141" spans="1:11" ht="15.75" thickBot="1" x14ac:dyDescent="0.3">
      <c r="A141" s="116" t="s">
        <v>29</v>
      </c>
      <c r="B141" s="121"/>
      <c r="C141" s="121"/>
      <c r="D141" s="121"/>
      <c r="E141" s="50">
        <f>SUM(E134:E140)</f>
        <v>6141291</v>
      </c>
      <c r="F141" s="1">
        <f>SUM(F134:F140)</f>
        <v>6172206</v>
      </c>
      <c r="G141" s="1">
        <f t="shared" ref="G141" si="71">SUM(G134:G140)</f>
        <v>6109776</v>
      </c>
      <c r="H141" s="1">
        <f t="shared" si="67"/>
        <v>6141091</v>
      </c>
      <c r="I141" s="1">
        <f t="shared" si="68"/>
        <v>31215.480534504029</v>
      </c>
      <c r="J141" s="1">
        <f t="shared" si="69"/>
        <v>0.50830512908054981</v>
      </c>
      <c r="K141" s="2">
        <f t="shared" si="70"/>
        <v>6141091</v>
      </c>
    </row>
    <row r="142" spans="1:11" ht="15.75" customHeight="1" thickBot="1" x14ac:dyDescent="0.3">
      <c r="A142" s="15" t="s">
        <v>217</v>
      </c>
      <c r="B142" s="119" t="s">
        <v>230</v>
      </c>
      <c r="C142" s="113"/>
      <c r="D142" s="113"/>
      <c r="E142" s="112"/>
      <c r="F142" s="112"/>
      <c r="G142" s="112"/>
      <c r="H142" s="112" t="e">
        <f t="shared" ref="H142:H156" si="72">AVERAGE(E142:G142)</f>
        <v>#DIV/0!</v>
      </c>
      <c r="I142" s="112" t="e">
        <f t="shared" ref="I142:I156" si="73">SQRT(((SUM((POWER(E142-H142,2)),(POWER(F142-H142,2)),(POWER(G142-H142,2)))/(COLUMNS(E142:G142)-1))))</f>
        <v>#DIV/0!</v>
      </c>
      <c r="J142" s="112" t="e">
        <f t="shared" ref="J142:J156" si="74">I142/H142*100</f>
        <v>#DIV/0!</v>
      </c>
      <c r="K142" s="115" t="e">
        <f t="shared" ref="K142:K156" si="75">AVERAGE(E142:G142)</f>
        <v>#DIV/0!</v>
      </c>
    </row>
    <row r="143" spans="1:11" x14ac:dyDescent="0.25">
      <c r="A143" s="35" t="s">
        <v>218</v>
      </c>
      <c r="B143" s="37" t="s">
        <v>82</v>
      </c>
      <c r="C143" s="21" t="s">
        <v>13</v>
      </c>
      <c r="D143" s="38">
        <v>1</v>
      </c>
      <c r="E143" s="64">
        <v>25927</v>
      </c>
      <c r="F143" s="23">
        <v>29833</v>
      </c>
      <c r="G143" s="23">
        <v>22000</v>
      </c>
      <c r="H143" s="23">
        <f t="shared" si="72"/>
        <v>25920</v>
      </c>
      <c r="I143" s="23">
        <f t="shared" si="73"/>
        <v>3916.5046916861979</v>
      </c>
      <c r="J143" s="23">
        <f t="shared" si="74"/>
        <v>15.109971804344898</v>
      </c>
      <c r="K143" s="26">
        <f t="shared" si="75"/>
        <v>25920</v>
      </c>
    </row>
    <row r="144" spans="1:11" x14ac:dyDescent="0.25">
      <c r="A144" s="36" t="s">
        <v>219</v>
      </c>
      <c r="B144" s="39" t="s">
        <v>83</v>
      </c>
      <c r="C144" s="16" t="s">
        <v>13</v>
      </c>
      <c r="D144" s="40">
        <v>5</v>
      </c>
      <c r="E144" s="33">
        <v>100000</v>
      </c>
      <c r="F144" s="17">
        <v>103905</v>
      </c>
      <c r="G144" s="17">
        <v>96070</v>
      </c>
      <c r="H144" s="17">
        <f t="shared" ref="H144:H154" si="76">AVERAGE(E144:G144)</f>
        <v>99991.666666666672</v>
      </c>
      <c r="I144" s="17">
        <f t="shared" ref="I144:I154" si="77">SQRT(((SUM((POWER(E144-H144,2)),(POWER(F144-H144,2)),(POWER(G144-H144,2)))/(COLUMNS(E144:G144)-1))))</f>
        <v>3917.5066475161639</v>
      </c>
      <c r="J144" s="17">
        <f t="shared" ref="J144:J154" si="78">I144/H144*100</f>
        <v>3.9178331336106313</v>
      </c>
      <c r="K144" s="27">
        <f t="shared" ref="K144:K154" si="79">AVERAGE(E144:G144)</f>
        <v>99991.666666666672</v>
      </c>
    </row>
    <row r="145" spans="1:16" x14ac:dyDescent="0.25">
      <c r="A145" s="36" t="s">
        <v>220</v>
      </c>
      <c r="B145" s="39" t="s">
        <v>231</v>
      </c>
      <c r="C145" s="16" t="s">
        <v>13</v>
      </c>
      <c r="D145" s="40">
        <v>5</v>
      </c>
      <c r="E145" s="33">
        <v>122605</v>
      </c>
      <c r="F145" s="17">
        <v>126510</v>
      </c>
      <c r="G145" s="17">
        <v>118675</v>
      </c>
      <c r="H145" s="17">
        <f t="shared" si="76"/>
        <v>122596.66666666667</v>
      </c>
      <c r="I145" s="17">
        <f t="shared" si="77"/>
        <v>3917.5066475161639</v>
      </c>
      <c r="J145" s="17">
        <f t="shared" si="78"/>
        <v>3.195443036120746</v>
      </c>
      <c r="K145" s="27">
        <f t="shared" si="79"/>
        <v>122596.66666666667</v>
      </c>
    </row>
    <row r="146" spans="1:16" ht="30" x14ac:dyDescent="0.25">
      <c r="A146" s="36" t="s">
        <v>229</v>
      </c>
      <c r="B146" s="39" t="s">
        <v>118</v>
      </c>
      <c r="C146" s="16" t="s">
        <v>13</v>
      </c>
      <c r="D146" s="40">
        <v>1</v>
      </c>
      <c r="E146" s="33">
        <v>1362000</v>
      </c>
      <c r="F146" s="17">
        <v>1365906</v>
      </c>
      <c r="G146" s="17">
        <v>1358073</v>
      </c>
      <c r="H146" s="17">
        <f t="shared" si="76"/>
        <v>1361993</v>
      </c>
      <c r="I146" s="17">
        <f t="shared" si="77"/>
        <v>3916.5046916861979</v>
      </c>
      <c r="J146" s="17">
        <f t="shared" si="78"/>
        <v>0.28755688844848676</v>
      </c>
      <c r="K146" s="27">
        <f t="shared" si="79"/>
        <v>1361993</v>
      </c>
    </row>
    <row r="147" spans="1:16" x14ac:dyDescent="0.25">
      <c r="A147" s="36" t="s">
        <v>221</v>
      </c>
      <c r="B147" s="39" t="s">
        <v>133</v>
      </c>
      <c r="C147" s="16" t="s">
        <v>13</v>
      </c>
      <c r="D147" s="40">
        <v>1</v>
      </c>
      <c r="E147" s="33">
        <v>28176</v>
      </c>
      <c r="F147" s="17">
        <v>32082</v>
      </c>
      <c r="G147" s="17">
        <v>24249</v>
      </c>
      <c r="H147" s="17">
        <f t="shared" si="76"/>
        <v>28169</v>
      </c>
      <c r="I147" s="17">
        <f t="shared" si="77"/>
        <v>3916.5046916861979</v>
      </c>
      <c r="J147" s="17">
        <f t="shared" si="78"/>
        <v>13.903598607285305</v>
      </c>
      <c r="K147" s="27">
        <f t="shared" si="79"/>
        <v>28169</v>
      </c>
    </row>
    <row r="148" spans="1:16" x14ac:dyDescent="0.25">
      <c r="A148" s="36" t="s">
        <v>222</v>
      </c>
      <c r="B148" s="39" t="s">
        <v>188</v>
      </c>
      <c r="C148" s="16" t="s">
        <v>13</v>
      </c>
      <c r="D148" s="40">
        <v>1</v>
      </c>
      <c r="E148" s="33">
        <v>35050</v>
      </c>
      <c r="F148" s="17">
        <v>38956</v>
      </c>
      <c r="G148" s="17">
        <v>31123</v>
      </c>
      <c r="H148" s="17">
        <f t="shared" si="76"/>
        <v>35043</v>
      </c>
      <c r="I148" s="17">
        <f t="shared" si="77"/>
        <v>3916.5046916861979</v>
      </c>
      <c r="J148" s="17">
        <f t="shared" si="78"/>
        <v>11.176282543407238</v>
      </c>
      <c r="K148" s="27">
        <f t="shared" si="79"/>
        <v>35043</v>
      </c>
    </row>
    <row r="149" spans="1:16" x14ac:dyDescent="0.25">
      <c r="A149" s="36" t="s">
        <v>223</v>
      </c>
      <c r="B149" s="39" t="s">
        <v>131</v>
      </c>
      <c r="C149" s="16" t="s">
        <v>13</v>
      </c>
      <c r="D149" s="40">
        <v>1</v>
      </c>
      <c r="E149" s="33">
        <v>58861</v>
      </c>
      <c r="F149" s="17">
        <v>62767</v>
      </c>
      <c r="G149" s="17">
        <v>54934</v>
      </c>
      <c r="H149" s="17">
        <f t="shared" si="76"/>
        <v>58854</v>
      </c>
      <c r="I149" s="17">
        <f t="shared" si="77"/>
        <v>3916.5046916861979</v>
      </c>
      <c r="J149" s="17">
        <f t="shared" si="78"/>
        <v>6.6546108874268501</v>
      </c>
      <c r="K149" s="27">
        <f t="shared" si="79"/>
        <v>58854</v>
      </c>
    </row>
    <row r="150" spans="1:16" ht="30" x14ac:dyDescent="0.25">
      <c r="A150" s="36" t="s">
        <v>224</v>
      </c>
      <c r="B150" s="39" t="s">
        <v>232</v>
      </c>
      <c r="C150" s="16" t="s">
        <v>13</v>
      </c>
      <c r="D150" s="40">
        <v>1</v>
      </c>
      <c r="E150" s="33">
        <v>64100</v>
      </c>
      <c r="F150" s="17">
        <v>68006</v>
      </c>
      <c r="G150" s="17">
        <v>60173</v>
      </c>
      <c r="H150" s="17">
        <f t="shared" si="76"/>
        <v>64093</v>
      </c>
      <c r="I150" s="17">
        <f t="shared" si="77"/>
        <v>3916.5046916861979</v>
      </c>
      <c r="J150" s="17">
        <f t="shared" si="78"/>
        <v>6.1106590293576488</v>
      </c>
      <c r="K150" s="27">
        <f t="shared" si="79"/>
        <v>64093</v>
      </c>
    </row>
    <row r="151" spans="1:16" ht="45" x14ac:dyDescent="0.25">
      <c r="A151" s="36" t="s">
        <v>225</v>
      </c>
      <c r="B151" s="39" t="s">
        <v>233</v>
      </c>
      <c r="C151" s="16" t="s">
        <v>13</v>
      </c>
      <c r="D151" s="40">
        <v>1</v>
      </c>
      <c r="E151" s="33">
        <v>71236</v>
      </c>
      <c r="F151" s="17">
        <v>75142</v>
      </c>
      <c r="G151" s="17">
        <v>67309</v>
      </c>
      <c r="H151" s="17">
        <f t="shared" si="76"/>
        <v>71229</v>
      </c>
      <c r="I151" s="17">
        <f t="shared" si="77"/>
        <v>3916.5046916861979</v>
      </c>
      <c r="J151" s="17">
        <f t="shared" si="78"/>
        <v>5.4984692915612996</v>
      </c>
      <c r="K151" s="27">
        <f t="shared" si="79"/>
        <v>71229</v>
      </c>
      <c r="P151" s="6"/>
    </row>
    <row r="152" spans="1:16" ht="60" x14ac:dyDescent="0.25">
      <c r="A152" s="36" t="s">
        <v>226</v>
      </c>
      <c r="B152" s="39" t="s">
        <v>129</v>
      </c>
      <c r="C152" s="16" t="s">
        <v>13</v>
      </c>
      <c r="D152" s="40">
        <v>1</v>
      </c>
      <c r="E152" s="33">
        <v>70522</v>
      </c>
      <c r="F152" s="17">
        <v>74428</v>
      </c>
      <c r="G152" s="17">
        <v>66595</v>
      </c>
      <c r="H152" s="17">
        <f t="shared" si="76"/>
        <v>70515</v>
      </c>
      <c r="I152" s="17">
        <f t="shared" si="77"/>
        <v>3916.5046916861979</v>
      </c>
      <c r="J152" s="17">
        <f t="shared" si="78"/>
        <v>5.5541440710291399</v>
      </c>
      <c r="K152" s="27">
        <f t="shared" si="79"/>
        <v>70515</v>
      </c>
    </row>
    <row r="153" spans="1:16" ht="45" x14ac:dyDescent="0.25">
      <c r="A153" s="36" t="s">
        <v>227</v>
      </c>
      <c r="B153" s="39" t="s">
        <v>167</v>
      </c>
      <c r="C153" s="16" t="s">
        <v>164</v>
      </c>
      <c r="D153" s="40">
        <v>300</v>
      </c>
      <c r="E153" s="33">
        <v>1089720</v>
      </c>
      <c r="F153" s="17">
        <v>1093500</v>
      </c>
      <c r="G153" s="17">
        <v>1085700</v>
      </c>
      <c r="H153" s="17">
        <f t="shared" si="76"/>
        <v>1089640</v>
      </c>
      <c r="I153" s="17">
        <f t="shared" si="77"/>
        <v>3900.6153360719895</v>
      </c>
      <c r="J153" s="17">
        <f t="shared" si="78"/>
        <v>0.35797284755258518</v>
      </c>
      <c r="K153" s="27">
        <f t="shared" si="79"/>
        <v>1089640</v>
      </c>
    </row>
    <row r="154" spans="1:16" ht="15.75" thickBot="1" x14ac:dyDescent="0.3">
      <c r="A154" s="73" t="s">
        <v>228</v>
      </c>
      <c r="B154" s="47" t="s">
        <v>235</v>
      </c>
      <c r="C154" s="48" t="s">
        <v>28</v>
      </c>
      <c r="D154" s="49">
        <v>1</v>
      </c>
      <c r="E154" s="66">
        <v>552500</v>
      </c>
      <c r="F154" s="67">
        <v>556406</v>
      </c>
      <c r="G154" s="67">
        <v>548573</v>
      </c>
      <c r="H154" s="67">
        <f t="shared" si="76"/>
        <v>552493</v>
      </c>
      <c r="I154" s="67">
        <f t="shared" si="77"/>
        <v>3916.5046916861979</v>
      </c>
      <c r="J154" s="67">
        <f t="shared" si="78"/>
        <v>0.70887860872195629</v>
      </c>
      <c r="K154" s="68">
        <f t="shared" si="79"/>
        <v>552493</v>
      </c>
    </row>
    <row r="155" spans="1:16" ht="15.75" thickBot="1" x14ac:dyDescent="0.3">
      <c r="A155" s="73" t="s">
        <v>244</v>
      </c>
      <c r="B155" s="42" t="s">
        <v>27</v>
      </c>
      <c r="C155" s="43" t="s">
        <v>28</v>
      </c>
      <c r="D155" s="44">
        <v>1</v>
      </c>
      <c r="E155" s="34">
        <v>473500</v>
      </c>
      <c r="F155" s="28">
        <v>477406</v>
      </c>
      <c r="G155" s="28">
        <v>469573</v>
      </c>
      <c r="H155" s="28">
        <f t="shared" si="72"/>
        <v>473493</v>
      </c>
      <c r="I155" s="28">
        <f t="shared" si="73"/>
        <v>3916.5046916861979</v>
      </c>
      <c r="J155" s="28">
        <f t="shared" si="74"/>
        <v>0.82715155064302914</v>
      </c>
      <c r="K155" s="29">
        <f t="shared" si="75"/>
        <v>473493</v>
      </c>
    </row>
    <row r="156" spans="1:16" ht="15.75" thickBot="1" x14ac:dyDescent="0.3">
      <c r="A156" s="116" t="s">
        <v>29</v>
      </c>
      <c r="B156" s="121"/>
      <c r="C156" s="121"/>
      <c r="D156" s="121"/>
      <c r="E156" s="82">
        <f>SUM(E143:E155)</f>
        <v>4054197</v>
      </c>
      <c r="F156" s="74">
        <f>SUM(F143:F155)</f>
        <v>4104847</v>
      </c>
      <c r="G156" s="74">
        <f>SUM(G143:G155)</f>
        <v>4003047</v>
      </c>
      <c r="H156" s="7">
        <f t="shared" si="72"/>
        <v>4054030.3333333335</v>
      </c>
      <c r="I156" s="7">
        <f t="shared" si="73"/>
        <v>50900.204649228406</v>
      </c>
      <c r="J156" s="7">
        <f t="shared" si="74"/>
        <v>1.2555457276851918</v>
      </c>
      <c r="K156" s="12">
        <f t="shared" si="75"/>
        <v>4054030.3333333335</v>
      </c>
    </row>
    <row r="157" spans="1:16" ht="15.75" thickBot="1" x14ac:dyDescent="0.3">
      <c r="A157" s="116" t="s">
        <v>29</v>
      </c>
      <c r="B157" s="117"/>
      <c r="C157" s="117"/>
      <c r="D157" s="117"/>
      <c r="E157" s="86">
        <f>E156+E141+E132+E119+E103+E88+E69+E51+E39+E17</f>
        <v>49523803</v>
      </c>
      <c r="F157" s="87">
        <f>F156+F141+F132+F119+F103+F88+F69+F51+F39+F17</f>
        <v>50020397</v>
      </c>
      <c r="G157" s="88">
        <f>G156+G141+G132+G119+G103+G88+G69+G51+G39+G17</f>
        <v>49120484</v>
      </c>
      <c r="H157" s="117" t="s">
        <v>29</v>
      </c>
      <c r="I157" s="117"/>
      <c r="J157" s="118"/>
      <c r="K157" s="81">
        <f>K17+K39+K51+K69+K88+K103+K119+K132+K141+K156</f>
        <v>49554894.666666672</v>
      </c>
    </row>
    <row r="158" spans="1:16" ht="15.75" customHeight="1" x14ac:dyDescent="0.25">
      <c r="A158" s="10"/>
      <c r="B158" s="3"/>
      <c r="C158" s="3"/>
      <c r="D158" s="3"/>
      <c r="E158" s="5"/>
      <c r="F158" s="5"/>
      <c r="G158" s="95" t="s">
        <v>10</v>
      </c>
      <c r="H158" s="95"/>
      <c r="I158" s="95" t="s">
        <v>12</v>
      </c>
      <c r="J158" s="95"/>
      <c r="K158" s="95"/>
    </row>
    <row r="159" spans="1:16" ht="71.25" customHeight="1" x14ac:dyDescent="0.25">
      <c r="A159" s="10"/>
      <c r="B159" s="3"/>
      <c r="C159" s="3"/>
      <c r="D159" s="3"/>
      <c r="E159" s="5"/>
      <c r="F159" s="5"/>
      <c r="G159" s="95"/>
      <c r="H159" s="95"/>
      <c r="I159" s="95"/>
      <c r="J159" s="95"/>
      <c r="K159" s="95"/>
    </row>
    <row r="160" spans="1:16" ht="15.75" x14ac:dyDescent="0.25">
      <c r="J160" s="13"/>
      <c r="K160" s="14"/>
    </row>
  </sheetData>
  <mergeCells count="36">
    <mergeCell ref="B104:K104"/>
    <mergeCell ref="A119:D119"/>
    <mergeCell ref="B120:K120"/>
    <mergeCell ref="A132:D132"/>
    <mergeCell ref="B133:K133"/>
    <mergeCell ref="A141:D141"/>
    <mergeCell ref="B142:K142"/>
    <mergeCell ref="A156:D156"/>
    <mergeCell ref="A157:D157"/>
    <mergeCell ref="H157:J157"/>
    <mergeCell ref="A69:D69"/>
    <mergeCell ref="B70:K70"/>
    <mergeCell ref="A88:D88"/>
    <mergeCell ref="B89:K89"/>
    <mergeCell ref="A103:D103"/>
    <mergeCell ref="B18:K18"/>
    <mergeCell ref="A39:D39"/>
    <mergeCell ref="B40:K40"/>
    <mergeCell ref="A51:D51"/>
    <mergeCell ref="B52:K52"/>
    <mergeCell ref="A2:A3"/>
    <mergeCell ref="G1:K1"/>
    <mergeCell ref="G158:H159"/>
    <mergeCell ref="I158:K159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B2:B3"/>
    <mergeCell ref="A17:D17"/>
    <mergeCell ref="B4:K4"/>
  </mergeCells>
  <pageMargins left="0.7" right="0.7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Настенька</dc:creator>
  <cp:lastModifiedBy>User</cp:lastModifiedBy>
  <cp:lastPrinted>2022-03-15T15:19:45Z</cp:lastPrinted>
  <dcterms:created xsi:type="dcterms:W3CDTF">2020-03-30T09:18:46Z</dcterms:created>
  <dcterms:modified xsi:type="dcterms:W3CDTF">2022-04-19T08:53:22Z</dcterms:modified>
</cp:coreProperties>
</file>