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22\Закупки\Конкурентные закупки\12 закупка 04.2022 Конкурс (Поставка оборудования)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0" i="1" l="1"/>
  <c r="G70" i="1"/>
  <c r="E70" i="1"/>
  <c r="K71" i="1" l="1"/>
  <c r="H70" i="1"/>
  <c r="I70" i="1" s="1"/>
  <c r="J70" i="1" s="1"/>
  <c r="K70" i="1"/>
  <c r="H4" i="1"/>
  <c r="I4" i="1" s="1"/>
  <c r="J4" i="1" s="1"/>
  <c r="K4" i="1"/>
  <c r="H5" i="1"/>
  <c r="I5" i="1" s="1"/>
  <c r="J5" i="1" s="1"/>
  <c r="K5" i="1"/>
  <c r="H6" i="1"/>
  <c r="I6" i="1" s="1"/>
  <c r="J6" i="1" s="1"/>
  <c r="K6" i="1"/>
  <c r="H7" i="1"/>
  <c r="I7" i="1" s="1"/>
  <c r="J7" i="1" s="1"/>
  <c r="K7" i="1"/>
  <c r="H8" i="1"/>
  <c r="I8" i="1" s="1"/>
  <c r="J8" i="1" s="1"/>
  <c r="K8" i="1"/>
  <c r="H9" i="1"/>
  <c r="I9" i="1" s="1"/>
  <c r="J9" i="1" s="1"/>
  <c r="K9" i="1"/>
  <c r="H10" i="1"/>
  <c r="I10" i="1" s="1"/>
  <c r="J10" i="1" s="1"/>
  <c r="K10" i="1"/>
  <c r="H11" i="1"/>
  <c r="I11" i="1" s="1"/>
  <c r="J11" i="1" s="1"/>
  <c r="K11" i="1"/>
  <c r="H12" i="1"/>
  <c r="I12" i="1" s="1"/>
  <c r="J12" i="1" s="1"/>
  <c r="K12" i="1"/>
  <c r="H13" i="1"/>
  <c r="I13" i="1" s="1"/>
  <c r="J13" i="1" s="1"/>
  <c r="K13" i="1"/>
  <c r="H14" i="1"/>
  <c r="I14" i="1" s="1"/>
  <c r="J14" i="1" s="1"/>
  <c r="K14" i="1"/>
  <c r="H15" i="1"/>
  <c r="I15" i="1" s="1"/>
  <c r="J15" i="1" s="1"/>
  <c r="K15" i="1"/>
  <c r="H16" i="1"/>
  <c r="I16" i="1" s="1"/>
  <c r="J16" i="1" s="1"/>
  <c r="K16" i="1"/>
  <c r="H17" i="1"/>
  <c r="I17" i="1" s="1"/>
  <c r="J17" i="1" s="1"/>
  <c r="K17" i="1"/>
  <c r="H18" i="1"/>
  <c r="I18" i="1" s="1"/>
  <c r="J18" i="1" s="1"/>
  <c r="K18" i="1"/>
  <c r="H19" i="1"/>
  <c r="I19" i="1" s="1"/>
  <c r="J19" i="1" s="1"/>
  <c r="K19" i="1"/>
  <c r="H20" i="1"/>
  <c r="I20" i="1" s="1"/>
  <c r="J20" i="1" s="1"/>
  <c r="K20" i="1"/>
  <c r="H21" i="1"/>
  <c r="I21" i="1" s="1"/>
  <c r="J21" i="1" s="1"/>
  <c r="K21" i="1"/>
  <c r="H22" i="1"/>
  <c r="I22" i="1" s="1"/>
  <c r="J22" i="1" s="1"/>
  <c r="K22" i="1"/>
  <c r="H23" i="1"/>
  <c r="I23" i="1" s="1"/>
  <c r="J23" i="1" s="1"/>
  <c r="K23" i="1"/>
  <c r="H24" i="1"/>
  <c r="I24" i="1" s="1"/>
  <c r="J24" i="1" s="1"/>
  <c r="K24" i="1"/>
  <c r="H25" i="1"/>
  <c r="I25" i="1" s="1"/>
  <c r="J25" i="1" s="1"/>
  <c r="K25" i="1"/>
  <c r="H26" i="1"/>
  <c r="I26" i="1" s="1"/>
  <c r="J26" i="1" s="1"/>
  <c r="K26" i="1"/>
  <c r="H27" i="1"/>
  <c r="I27" i="1" s="1"/>
  <c r="J27" i="1" s="1"/>
  <c r="K27" i="1"/>
  <c r="H28" i="1"/>
  <c r="I28" i="1" s="1"/>
  <c r="J28" i="1" s="1"/>
  <c r="K28" i="1"/>
  <c r="H29" i="1"/>
  <c r="I29" i="1" s="1"/>
  <c r="J29" i="1" s="1"/>
  <c r="K29" i="1"/>
  <c r="H30" i="1"/>
  <c r="I30" i="1" s="1"/>
  <c r="J30" i="1" s="1"/>
  <c r="K30" i="1"/>
  <c r="H31" i="1"/>
  <c r="I31" i="1" s="1"/>
  <c r="J31" i="1" s="1"/>
  <c r="K31" i="1"/>
  <c r="H32" i="1"/>
  <c r="I32" i="1" s="1"/>
  <c r="J32" i="1" s="1"/>
  <c r="K32" i="1"/>
  <c r="H33" i="1"/>
  <c r="I33" i="1" s="1"/>
  <c r="J33" i="1" s="1"/>
  <c r="K33" i="1"/>
  <c r="H34" i="1"/>
  <c r="I34" i="1" s="1"/>
  <c r="J34" i="1" s="1"/>
  <c r="K34" i="1"/>
  <c r="H35" i="1"/>
  <c r="I35" i="1" s="1"/>
  <c r="J35" i="1" s="1"/>
  <c r="K35" i="1"/>
  <c r="H36" i="1"/>
  <c r="I36" i="1" s="1"/>
  <c r="J36" i="1" s="1"/>
  <c r="K36" i="1"/>
  <c r="H37" i="1"/>
  <c r="I37" i="1" s="1"/>
  <c r="J37" i="1" s="1"/>
  <c r="K37" i="1"/>
  <c r="H38" i="1"/>
  <c r="I38" i="1" s="1"/>
  <c r="J38" i="1" s="1"/>
  <c r="K38" i="1"/>
  <c r="H39" i="1"/>
  <c r="I39" i="1" s="1"/>
  <c r="J39" i="1" s="1"/>
  <c r="K39" i="1"/>
  <c r="H40" i="1"/>
  <c r="I40" i="1" s="1"/>
  <c r="J40" i="1" s="1"/>
  <c r="K40" i="1"/>
  <c r="H41" i="1"/>
  <c r="I41" i="1" s="1"/>
  <c r="J41" i="1" s="1"/>
  <c r="K41" i="1"/>
  <c r="H42" i="1"/>
  <c r="I42" i="1" s="1"/>
  <c r="J42" i="1" s="1"/>
  <c r="K42" i="1"/>
  <c r="H43" i="1"/>
  <c r="I43" i="1" s="1"/>
  <c r="J43" i="1" s="1"/>
  <c r="K43" i="1"/>
  <c r="H44" i="1"/>
  <c r="I44" i="1" s="1"/>
  <c r="J44" i="1" s="1"/>
  <c r="K44" i="1"/>
  <c r="H45" i="1"/>
  <c r="I45" i="1" s="1"/>
  <c r="J45" i="1" s="1"/>
  <c r="K45" i="1"/>
  <c r="H46" i="1"/>
  <c r="I46" i="1" s="1"/>
  <c r="J46" i="1" s="1"/>
  <c r="K46" i="1"/>
  <c r="H47" i="1"/>
  <c r="I47" i="1" s="1"/>
  <c r="J47" i="1" s="1"/>
  <c r="K47" i="1"/>
  <c r="H48" i="1"/>
  <c r="I48" i="1" s="1"/>
  <c r="J48" i="1" s="1"/>
  <c r="K48" i="1"/>
  <c r="H49" i="1"/>
  <c r="I49" i="1" s="1"/>
  <c r="J49" i="1" s="1"/>
  <c r="K49" i="1"/>
  <c r="H50" i="1"/>
  <c r="I50" i="1" s="1"/>
  <c r="J50" i="1" s="1"/>
  <c r="K50" i="1"/>
  <c r="H51" i="1"/>
  <c r="I51" i="1" s="1"/>
  <c r="J51" i="1" s="1"/>
  <c r="K51" i="1"/>
  <c r="H52" i="1"/>
  <c r="I52" i="1" s="1"/>
  <c r="J52" i="1" s="1"/>
  <c r="K52" i="1"/>
  <c r="H53" i="1"/>
  <c r="I53" i="1" s="1"/>
  <c r="J53" i="1" s="1"/>
  <c r="K53" i="1"/>
  <c r="H54" i="1"/>
  <c r="I54" i="1" s="1"/>
  <c r="J54" i="1" s="1"/>
  <c r="K54" i="1"/>
  <c r="H55" i="1"/>
  <c r="I55" i="1" s="1"/>
  <c r="J55" i="1" s="1"/>
  <c r="K55" i="1"/>
  <c r="H56" i="1"/>
  <c r="I56" i="1" s="1"/>
  <c r="J56" i="1" s="1"/>
  <c r="K56" i="1"/>
  <c r="H57" i="1"/>
  <c r="I57" i="1" s="1"/>
  <c r="J57" i="1" s="1"/>
  <c r="K57" i="1"/>
  <c r="H58" i="1"/>
  <c r="I58" i="1" s="1"/>
  <c r="J58" i="1" s="1"/>
  <c r="K58" i="1"/>
  <c r="H60" i="1"/>
  <c r="I60" i="1" s="1"/>
  <c r="J60" i="1" s="1"/>
  <c r="H61" i="1"/>
  <c r="I61" i="1" s="1"/>
  <c r="J61" i="1" s="1"/>
  <c r="H62" i="1"/>
  <c r="I62" i="1" s="1"/>
  <c r="J62" i="1" s="1"/>
  <c r="H63" i="1"/>
  <c r="I63" i="1" s="1"/>
  <c r="J63" i="1" s="1"/>
  <c r="H64" i="1"/>
  <c r="I64" i="1" s="1"/>
  <c r="J64" i="1" s="1"/>
  <c r="H65" i="1"/>
  <c r="I65" i="1" s="1"/>
  <c r="J65" i="1" s="1"/>
  <c r="H66" i="1"/>
  <c r="I66" i="1" s="1"/>
  <c r="J66" i="1" s="1"/>
  <c r="H67" i="1"/>
  <c r="I67" i="1" s="1"/>
  <c r="J67" i="1" s="1"/>
  <c r="H68" i="1"/>
  <c r="I68" i="1" s="1"/>
  <c r="J68" i="1" s="1"/>
  <c r="H69" i="1"/>
  <c r="I69" i="1" s="1"/>
  <c r="J69" i="1" s="1"/>
  <c r="H59" i="1"/>
  <c r="K59" i="1"/>
  <c r="K60" i="1"/>
  <c r="K61" i="1"/>
  <c r="K62" i="1"/>
  <c r="K63" i="1"/>
  <c r="K64" i="1"/>
  <c r="K65" i="1"/>
  <c r="K66" i="1"/>
  <c r="K67" i="1"/>
  <c r="K68" i="1"/>
  <c r="K69" i="1"/>
  <c r="I59" i="1" l="1"/>
  <c r="J59" i="1" s="1"/>
</calcChain>
</file>

<file path=xl/sharedStrings.xml><?xml version="1.0" encoding="utf-8"?>
<sst xmlns="http://schemas.openxmlformats.org/spreadsheetml/2006/main" count="214" uniqueCount="108">
  <si>
    <t>Объект закупки</t>
  </si>
  <si>
    <t>Ед. изм</t>
  </si>
  <si>
    <t>Кол-во</t>
  </si>
  <si>
    <t>Средняя арифметическая цена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</si>
  <si>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</si>
  <si>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</si>
  <si>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</si>
  <si>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</si>
  <si>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</si>
  <si>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</si>
  <si>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И.о. директора АНО «Центр городского развития Мурманской области»</t>
  </si>
  <si>
    <t>Расчет НМЦД</t>
  </si>
  <si>
    <t>__________ М. С. Коптев</t>
  </si>
  <si>
    <t>шт.</t>
  </si>
  <si>
    <t xml:space="preserve">Урна </t>
  </si>
  <si>
    <t>Итого:</t>
  </si>
  <si>
    <t xml:space="preserve">Песочница </t>
  </si>
  <si>
    <t xml:space="preserve">Карусель </t>
  </si>
  <si>
    <t xml:space="preserve">Спортивный комплекс </t>
  </si>
  <si>
    <t xml:space="preserve">Скамья 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</si>
  <si>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</si>
  <si>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</si>
  <si>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</si>
  <si>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</si>
  <si>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</si>
  <si>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</si>
  <si>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</si>
  <si>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</si>
  <si>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</si>
  <si>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</si>
  <si>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</si>
  <si>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</si>
  <si>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</si>
  <si>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</si>
  <si>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</si>
  <si>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</si>
  <si>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</si>
  <si>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</si>
  <si>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</si>
  <si>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</si>
  <si>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</si>
  <si>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</si>
  <si>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</si>
  <si>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</si>
  <si>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</si>
  <si>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</si>
  <si>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</si>
  <si>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</si>
  <si>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</si>
  <si>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</si>
  <si>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</si>
  <si>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</si>
  <si>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</si>
  <si>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</si>
  <si>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</si>
  <si>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</si>
  <si>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</si>
  <si>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</si>
  <si>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</si>
  <si>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</si>
  <si>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</si>
  <si>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</si>
  <si>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</si>
  <si>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</si>
  <si>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</si>
  <si>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</si>
  <si>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</si>
  <si>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</si>
  <si>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</si>
  <si>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</si>
  <si>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</si>
  <si>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</si>
  <si>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</si>
  <si>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</si>
  <si>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</si>
  <si>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</si>
  <si>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</si>
  <si>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</si>
  <si>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</si>
  <si>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</si>
  <si>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</si>
  <si>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</si>
  <si>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</si>
  <si>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</si>
  <si>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</si>
  <si>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</si>
  <si>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 xml:space="preserve">Качель коллективная </t>
  </si>
  <si>
    <t xml:space="preserve">Качели </t>
  </si>
  <si>
    <t xml:space="preserve">Детский игровой комплекс </t>
  </si>
  <si>
    <t xml:space="preserve">Детский спортивный комплекс </t>
  </si>
  <si>
    <t xml:space="preserve">Канатная дорога </t>
  </si>
  <si>
    <t xml:space="preserve">Тренажер </t>
  </si>
  <si>
    <t xml:space="preserve">Тренажер "Гребная тяга" </t>
  </si>
  <si>
    <t xml:space="preserve">Тренажер "Жим от плеч" </t>
  </si>
  <si>
    <t xml:space="preserve">Тренажер "Гиперэкстензия" </t>
  </si>
  <si>
    <t xml:space="preserve">Тренажер "Жим ногами" </t>
  </si>
  <si>
    <t xml:space="preserve">Канатная конструкция </t>
  </si>
  <si>
    <t xml:space="preserve">Пространственная сеть </t>
  </si>
  <si>
    <t xml:space="preserve">Монорельс </t>
  </si>
  <si>
    <t xml:space="preserve">Домик </t>
  </si>
  <si>
    <t xml:space="preserve">Качалка </t>
  </si>
  <si>
    <t xml:space="preserve">Доска для рисования </t>
  </si>
  <si>
    <t xml:space="preserve">Интерактивная панель </t>
  </si>
  <si>
    <t xml:space="preserve">Канатная конструкция с осью вращения </t>
  </si>
  <si>
    <t xml:space="preserve">Вертушка «Пятиместная» </t>
  </si>
  <si>
    <t xml:space="preserve">Канатный комплекс </t>
  </si>
  <si>
    <t xml:space="preserve">Информационный стенд </t>
  </si>
  <si>
    <t>выполнение работ по благоустройству территорий Мурманской области в части устройства спортивных площадок  (15.04.2022)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</si>
</sst>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0" xfId="0" applyFont="1"/>
    <xf numFmtId="4" fontId="3" fillId="0" borderId="1" xfId="0" applyNumberFormat="1" applyFont="1" applyBorder="1" applyAlignment="1">
      <alignment wrapText="1"/>
    </xf>
    <xf numFmtId="4" fontId="3" fillId="0" borderId="0" xfId="0" applyNumberFormat="1" applyFont="1"/>
    <xf numFmtId="4" fontId="0" fillId="0" borderId="0" xfId="0" applyNumberFormat="1"/>
    <xf numFmtId="49" fontId="3" fillId="0" borderId="1" xfId="0" applyNumberFormat="1" applyFont="1" applyBorder="1" applyAlignment="1">
      <alignment wrapText="1"/>
    </xf>
    <xf numFmtId="49" fontId="3" fillId="0" borderId="0" xfId="0" applyNumberFormat="1" applyFont="1"/>
    <xf numFmtId="49" fontId="0" fillId="0" borderId="0" xfId="0" applyNumberFormat="1"/>
    <xf numFmtId="4" fontId="3" fillId="0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33" xfId="0" applyNumberFormat="1" applyFont="1" applyFill="1" applyBorder="1" applyAlignment="1">
      <alignment horizontal="center" vertical="center" wrapText="1"/>
    </xf>
    <xf numFmtId="4" fontId="3" fillId="0" borderId="34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/>
    </xf>
    <xf numFmtId="49" fontId="1" fillId="0" borderId="8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6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28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29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4"/>
  <sheetViews>
    <sheetView tabSelected="1" zoomScaleNormal="100" workbookViewId="0">
      <selection activeCell="M72" sqref="M2:M72"/>
    </sheetView>
  </sheetViews>
  <sheetFormatPr defaultRowHeight="15" x14ac:dyDescent="0.25"/>
  <cols>
    <col min="1" max="1" width="8.140625" style="8" customWidth="1"/>
    <col min="2" max="2" width="35.85546875" customWidth="1"/>
    <col min="3" max="3" width="12.7109375" customWidth="1"/>
    <col min="5" max="6" width="17.7109375" style="5" customWidth="1"/>
    <col min="7" max="8" width="17.140625" style="5" customWidth="1"/>
    <col min="9" max="9" width="16.7109375" style="5" customWidth="1"/>
    <col min="10" max="10" width="20.7109375" style="5" customWidth="1"/>
    <col min="11" max="11" width="16.140625" style="5" customWidth="1"/>
    <col min="12" max="12" width="12.42578125" bestFit="1" customWidth="1"/>
    <col min="13" max="13" width="11.42578125" bestFit="1" customWidth="1"/>
  </cols>
  <sheetData>
    <row r="1" spans="1:13" ht="106.5" customHeight="1" thickBot="1" x14ac:dyDescent="0.3">
      <c r="A1" s="6"/>
      <c r="B1" s="1"/>
      <c r="C1" s="1"/>
      <c r="D1" s="1"/>
      <c r="E1" s="3"/>
      <c r="F1" s="3"/>
      <c r="G1" s="51" t="s">
        <v>107</v>
      </c>
      <c r="H1" s="51"/>
      <c r="I1" s="51"/>
      <c r="J1" s="51"/>
      <c r="K1" s="51"/>
    </row>
    <row r="2" spans="1:13" ht="60.75" customHeight="1" x14ac:dyDescent="0.25">
      <c r="A2" s="49" t="s">
        <v>4</v>
      </c>
      <c r="B2" s="61" t="s">
        <v>0</v>
      </c>
      <c r="C2" s="53" t="s">
        <v>1</v>
      </c>
      <c r="D2" s="55" t="s">
        <v>2</v>
      </c>
      <c r="E2" s="57" t="s">
        <v>7</v>
      </c>
      <c r="F2" s="57" t="s">
        <v>8</v>
      </c>
      <c r="G2" s="57" t="s">
        <v>9</v>
      </c>
      <c r="H2" s="57" t="s">
        <v>3</v>
      </c>
      <c r="I2" s="57" t="s">
        <v>5</v>
      </c>
      <c r="J2" s="57" t="s">
        <v>6</v>
      </c>
      <c r="K2" s="59" t="s">
        <v>11</v>
      </c>
    </row>
    <row r="3" spans="1:13" ht="15.75" thickBot="1" x14ac:dyDescent="0.3">
      <c r="A3" s="50"/>
      <c r="B3" s="62"/>
      <c r="C3" s="54"/>
      <c r="D3" s="56"/>
      <c r="E3" s="58"/>
      <c r="F3" s="58"/>
      <c r="G3" s="58"/>
      <c r="H3" s="58"/>
      <c r="I3" s="58"/>
      <c r="J3" s="58"/>
      <c r="K3" s="60"/>
    </row>
    <row r="4" spans="1:13" ht="15.75" x14ac:dyDescent="0.25">
      <c r="A4" s="25" t="s">
        <v>20</v>
      </c>
      <c r="B4" s="35" t="s">
        <v>86</v>
      </c>
      <c r="C4" s="32" t="s">
        <v>13</v>
      </c>
      <c r="D4" s="29">
        <v>3</v>
      </c>
      <c r="E4" s="27">
        <v>1751382</v>
      </c>
      <c r="F4" s="16">
        <v>1776849.5454545454</v>
      </c>
      <c r="G4" s="19">
        <v>1733393.1818181816</v>
      </c>
      <c r="H4" s="27">
        <f t="shared" ref="H4:H21" si="0">AVERAGE(E4:G4)</f>
        <v>1753874.9090909089</v>
      </c>
      <c r="I4" s="17">
        <f t="shared" ref="I4:I21" si="1">SQRT(((SUM((POWER(E4-H4,2)),(POWER(F4-H4,2)),(POWER(G4-H4,2)))/(COLUMNS(E4:G4)-1))))</f>
        <v>21835.174190411726</v>
      </c>
      <c r="J4" s="18">
        <f t="shared" ref="J4:J21" si="2">I4/H4*100</f>
        <v>1.2449675901760642</v>
      </c>
      <c r="K4" s="19">
        <f t="shared" ref="K4:K21" si="3">AVERAGE(E4:G4)</f>
        <v>1753874.9090909089</v>
      </c>
      <c r="M4" s="5"/>
    </row>
    <row r="5" spans="1:13" ht="15.75" x14ac:dyDescent="0.25">
      <c r="A5" s="26" t="s">
        <v>21</v>
      </c>
      <c r="B5" s="36" t="s">
        <v>87</v>
      </c>
      <c r="C5" s="33" t="s">
        <v>13</v>
      </c>
      <c r="D5" s="30">
        <v>3</v>
      </c>
      <c r="E5" s="23">
        <v>701790</v>
      </c>
      <c r="F5" s="13">
        <v>939372.01818182005</v>
      </c>
      <c r="G5" s="20">
        <v>985116.2</v>
      </c>
      <c r="H5" s="23">
        <f t="shared" si="0"/>
        <v>875426.07272727322</v>
      </c>
      <c r="I5" s="14">
        <f t="shared" si="1"/>
        <v>152102.75098323135</v>
      </c>
      <c r="J5" s="15">
        <f t="shared" si="2"/>
        <v>17.374711094607395</v>
      </c>
      <c r="K5" s="20">
        <f t="shared" si="3"/>
        <v>875426.07272727322</v>
      </c>
      <c r="M5" s="5"/>
    </row>
    <row r="6" spans="1:13" ht="15.75" x14ac:dyDescent="0.25">
      <c r="A6" s="26" t="s">
        <v>23</v>
      </c>
      <c r="B6" s="36" t="s">
        <v>87</v>
      </c>
      <c r="C6" s="33" t="s">
        <v>13</v>
      </c>
      <c r="D6" s="30">
        <v>11</v>
      </c>
      <c r="E6" s="23">
        <v>3882252</v>
      </c>
      <c r="F6" s="13">
        <v>4302924.4000000004</v>
      </c>
      <c r="G6" s="20">
        <v>4002785.1</v>
      </c>
      <c r="H6" s="23">
        <f t="shared" si="0"/>
        <v>4062653.8333333335</v>
      </c>
      <c r="I6" s="14">
        <f t="shared" si="1"/>
        <v>216632.21356401133</v>
      </c>
      <c r="J6" s="15">
        <f t="shared" si="2"/>
        <v>5.3322833411644268</v>
      </c>
      <c r="K6" s="20">
        <f t="shared" si="3"/>
        <v>4062653.8333333335</v>
      </c>
      <c r="M6" s="5"/>
    </row>
    <row r="7" spans="1:13" ht="15.75" x14ac:dyDescent="0.25">
      <c r="A7" s="26" t="s">
        <v>22</v>
      </c>
      <c r="B7" s="36" t="s">
        <v>87</v>
      </c>
      <c r="C7" s="33" t="s">
        <v>13</v>
      </c>
      <c r="D7" s="30">
        <v>1</v>
      </c>
      <c r="E7" s="23">
        <v>511119</v>
      </c>
      <c r="F7" s="13">
        <v>629813.30909090897</v>
      </c>
      <c r="G7" s="20">
        <v>630298.39090909099</v>
      </c>
      <c r="H7" s="23">
        <f t="shared" si="0"/>
        <v>590410.2333333334</v>
      </c>
      <c r="I7" s="14">
        <f t="shared" si="1"/>
        <v>68668.650698360274</v>
      </c>
      <c r="J7" s="15">
        <f t="shared" si="2"/>
        <v>11.6306674277428</v>
      </c>
      <c r="K7" s="20">
        <f t="shared" si="3"/>
        <v>590410.2333333334</v>
      </c>
      <c r="M7" s="5"/>
    </row>
    <row r="8" spans="1:13" ht="15.75" x14ac:dyDescent="0.25">
      <c r="A8" s="26" t="s">
        <v>24</v>
      </c>
      <c r="B8" s="36" t="s">
        <v>88</v>
      </c>
      <c r="C8" s="33" t="s">
        <v>13</v>
      </c>
      <c r="D8" s="30">
        <v>4</v>
      </c>
      <c r="E8" s="23">
        <v>3068180</v>
      </c>
      <c r="F8" s="13">
        <v>3068176</v>
      </c>
      <c r="G8" s="20">
        <v>3068176</v>
      </c>
      <c r="H8" s="23">
        <f t="shared" si="0"/>
        <v>3068177.3333333335</v>
      </c>
      <c r="I8" s="14">
        <f t="shared" si="1"/>
        <v>2.3094010767585034</v>
      </c>
      <c r="J8" s="15">
        <f t="shared" si="2"/>
        <v>7.5269478451218491E-5</v>
      </c>
      <c r="K8" s="20">
        <f t="shared" si="3"/>
        <v>3068177.3333333335</v>
      </c>
      <c r="M8" s="5"/>
    </row>
    <row r="9" spans="1:13" ht="15.75" x14ac:dyDescent="0.25">
      <c r="A9" s="26" t="s">
        <v>25</v>
      </c>
      <c r="B9" s="36" t="s">
        <v>16</v>
      </c>
      <c r="C9" s="33" t="s">
        <v>13</v>
      </c>
      <c r="D9" s="30">
        <v>2</v>
      </c>
      <c r="E9" s="23">
        <v>4164000</v>
      </c>
      <c r="F9" s="13">
        <v>3253636.36363636</v>
      </c>
      <c r="G9" s="20">
        <v>3453090.9090909101</v>
      </c>
      <c r="H9" s="23">
        <f t="shared" si="0"/>
        <v>3623575.7575757564</v>
      </c>
      <c r="I9" s="14">
        <f t="shared" si="1"/>
        <v>478528.26486581046</v>
      </c>
      <c r="J9" s="44">
        <f t="shared" si="2"/>
        <v>13.205968272233815</v>
      </c>
      <c r="K9" s="20">
        <f t="shared" si="3"/>
        <v>3623575.7575757564</v>
      </c>
      <c r="M9" s="5"/>
    </row>
    <row r="10" spans="1:13" ht="15.75" x14ac:dyDescent="0.25">
      <c r="A10" s="26" t="s">
        <v>26</v>
      </c>
      <c r="B10" s="36" t="s">
        <v>88</v>
      </c>
      <c r="C10" s="33" t="s">
        <v>13</v>
      </c>
      <c r="D10" s="30">
        <v>1</v>
      </c>
      <c r="E10" s="23">
        <v>1570623</v>
      </c>
      <c r="F10" s="13">
        <v>1499230.0909090908</v>
      </c>
      <c r="G10" s="20">
        <v>1570621.9999999998</v>
      </c>
      <c r="H10" s="23">
        <f t="shared" si="0"/>
        <v>1546825.0303030303</v>
      </c>
      <c r="I10" s="14">
        <f t="shared" si="1"/>
        <v>41218.426609764858</v>
      </c>
      <c r="J10" s="15">
        <f t="shared" si="2"/>
        <v>2.6647116385031584</v>
      </c>
      <c r="K10" s="20">
        <f t="shared" si="3"/>
        <v>1546825.0303030303</v>
      </c>
      <c r="M10" s="5"/>
    </row>
    <row r="11" spans="1:13" ht="15.75" x14ac:dyDescent="0.25">
      <c r="A11" s="26" t="s">
        <v>27</v>
      </c>
      <c r="B11" s="36" t="s">
        <v>88</v>
      </c>
      <c r="C11" s="33" t="s">
        <v>13</v>
      </c>
      <c r="D11" s="30">
        <v>2</v>
      </c>
      <c r="E11" s="23">
        <v>3048000</v>
      </c>
      <c r="F11" s="13">
        <v>2745672.7272727299</v>
      </c>
      <c r="G11" s="20">
        <v>2995054.5454545501</v>
      </c>
      <c r="H11" s="23">
        <f t="shared" si="0"/>
        <v>2929575.7575757601</v>
      </c>
      <c r="I11" s="14">
        <f t="shared" si="1"/>
        <v>161449.83340107228</v>
      </c>
      <c r="J11" s="15">
        <f t="shared" si="2"/>
        <v>5.5110311786124582</v>
      </c>
      <c r="K11" s="20">
        <f t="shared" si="3"/>
        <v>2929575.7575757601</v>
      </c>
      <c r="M11" s="5"/>
    </row>
    <row r="12" spans="1:13" ht="15.75" x14ac:dyDescent="0.25">
      <c r="A12" s="26" t="s">
        <v>28</v>
      </c>
      <c r="B12" s="36" t="s">
        <v>16</v>
      </c>
      <c r="C12" s="33" t="s">
        <v>13</v>
      </c>
      <c r="D12" s="30">
        <v>1</v>
      </c>
      <c r="E12" s="23">
        <v>228000</v>
      </c>
      <c r="F12" s="13">
        <v>209159.90909090906</v>
      </c>
      <c r="G12" s="20">
        <v>209159.90909090906</v>
      </c>
      <c r="H12" s="23">
        <f t="shared" si="0"/>
        <v>215439.93939393936</v>
      </c>
      <c r="I12" s="14">
        <f t="shared" si="1"/>
        <v>10877.331557920676</v>
      </c>
      <c r="J12" s="15">
        <f t="shared" si="2"/>
        <v>5.0488927858594961</v>
      </c>
      <c r="K12" s="20">
        <f t="shared" si="3"/>
        <v>215439.93939393936</v>
      </c>
      <c r="M12" s="5"/>
    </row>
    <row r="13" spans="1:13" ht="15.75" x14ac:dyDescent="0.25">
      <c r="A13" s="26" t="s">
        <v>29</v>
      </c>
      <c r="B13" s="36" t="s">
        <v>89</v>
      </c>
      <c r="C13" s="33" t="s">
        <v>13</v>
      </c>
      <c r="D13" s="30">
        <v>1</v>
      </c>
      <c r="E13" s="23">
        <v>883930</v>
      </c>
      <c r="F13" s="13">
        <v>883929.99999999988</v>
      </c>
      <c r="G13" s="20">
        <v>883929.99999999988</v>
      </c>
      <c r="H13" s="23">
        <f t="shared" si="0"/>
        <v>883930</v>
      </c>
      <c r="I13" s="14">
        <f t="shared" si="1"/>
        <v>1.1641532182693481E-10</v>
      </c>
      <c r="J13" s="15">
        <f t="shared" si="2"/>
        <v>1.3170196941718781E-14</v>
      </c>
      <c r="K13" s="20">
        <f t="shared" si="3"/>
        <v>883930</v>
      </c>
      <c r="M13" s="5"/>
    </row>
    <row r="14" spans="1:13" ht="15.75" x14ac:dyDescent="0.25">
      <c r="A14" s="26" t="s">
        <v>30</v>
      </c>
      <c r="B14" s="36" t="s">
        <v>16</v>
      </c>
      <c r="C14" s="33" t="s">
        <v>13</v>
      </c>
      <c r="D14" s="30">
        <v>1</v>
      </c>
      <c r="E14" s="23">
        <v>153000</v>
      </c>
      <c r="F14" s="13">
        <v>123998</v>
      </c>
      <c r="G14" s="20">
        <v>123997.99999999999</v>
      </c>
      <c r="H14" s="23">
        <f t="shared" si="0"/>
        <v>133665.33333333334</v>
      </c>
      <c r="I14" s="14">
        <f t="shared" si="1"/>
        <v>16744.312507037532</v>
      </c>
      <c r="J14" s="15">
        <f t="shared" si="2"/>
        <v>12.527042045584642</v>
      </c>
      <c r="K14" s="20">
        <f t="shared" si="3"/>
        <v>133665.33333333334</v>
      </c>
      <c r="M14" s="5"/>
    </row>
    <row r="15" spans="1:13" ht="15.75" x14ac:dyDescent="0.25">
      <c r="A15" s="26" t="s">
        <v>31</v>
      </c>
      <c r="B15" s="36" t="s">
        <v>88</v>
      </c>
      <c r="C15" s="33" t="s">
        <v>13</v>
      </c>
      <c r="D15" s="30">
        <v>1</v>
      </c>
      <c r="E15" s="23">
        <v>913148</v>
      </c>
      <c r="F15" s="13">
        <v>913148</v>
      </c>
      <c r="G15" s="20">
        <v>946759.09090909082</v>
      </c>
      <c r="H15" s="23">
        <f t="shared" si="0"/>
        <v>924351.6969696969</v>
      </c>
      <c r="I15" s="14">
        <f t="shared" si="1"/>
        <v>19405.372384120572</v>
      </c>
      <c r="J15" s="15">
        <f t="shared" si="2"/>
        <v>2.0993494627355824</v>
      </c>
      <c r="K15" s="20">
        <f t="shared" si="3"/>
        <v>924351.6969696969</v>
      </c>
      <c r="M15" s="5"/>
    </row>
    <row r="16" spans="1:13" ht="15.75" x14ac:dyDescent="0.25">
      <c r="A16" s="26" t="s">
        <v>32</v>
      </c>
      <c r="B16" s="36" t="s">
        <v>88</v>
      </c>
      <c r="C16" s="33" t="s">
        <v>13</v>
      </c>
      <c r="D16" s="30">
        <v>3</v>
      </c>
      <c r="E16" s="23">
        <v>3068181</v>
      </c>
      <c r="F16" s="13">
        <v>3068178</v>
      </c>
      <c r="G16" s="20">
        <v>2934913.3636363633</v>
      </c>
      <c r="H16" s="23">
        <f t="shared" si="0"/>
        <v>3023757.4545454546</v>
      </c>
      <c r="I16" s="14">
        <f t="shared" si="1"/>
        <v>76941.239718028577</v>
      </c>
      <c r="J16" s="15">
        <f t="shared" si="2"/>
        <v>2.5445572561505183</v>
      </c>
      <c r="K16" s="20">
        <f t="shared" si="3"/>
        <v>3023757.4545454546</v>
      </c>
      <c r="M16" s="5"/>
    </row>
    <row r="17" spans="1:13" ht="15.75" x14ac:dyDescent="0.25">
      <c r="A17" s="26" t="s">
        <v>33</v>
      </c>
      <c r="B17" s="36" t="s">
        <v>90</v>
      </c>
      <c r="C17" s="33" t="s">
        <v>13</v>
      </c>
      <c r="D17" s="30">
        <v>1</v>
      </c>
      <c r="E17" s="23">
        <v>723217</v>
      </c>
      <c r="F17" s="13">
        <v>756089.45454545447</v>
      </c>
      <c r="G17" s="20">
        <v>640018.18181818177</v>
      </c>
      <c r="H17" s="23">
        <f t="shared" si="0"/>
        <v>706441.54545454541</v>
      </c>
      <c r="I17" s="14">
        <f t="shared" si="1"/>
        <v>59826.39045218414</v>
      </c>
      <c r="J17" s="15">
        <f t="shared" si="2"/>
        <v>8.4686965025096406</v>
      </c>
      <c r="K17" s="20">
        <f t="shared" si="3"/>
        <v>706441.54545454541</v>
      </c>
      <c r="M17" s="5"/>
    </row>
    <row r="18" spans="1:13" ht="15.75" x14ac:dyDescent="0.25">
      <c r="A18" s="26" t="s">
        <v>34</v>
      </c>
      <c r="B18" s="36" t="s">
        <v>88</v>
      </c>
      <c r="C18" s="33" t="s">
        <v>13</v>
      </c>
      <c r="D18" s="30">
        <v>1</v>
      </c>
      <c r="E18" s="23">
        <v>620943</v>
      </c>
      <c r="F18" s="13">
        <v>620941.99999999988</v>
      </c>
      <c r="G18" s="20">
        <v>530032.90909090906</v>
      </c>
      <c r="H18" s="23">
        <f t="shared" si="0"/>
        <v>590639.3030303031</v>
      </c>
      <c r="I18" s="14">
        <f t="shared" si="1"/>
        <v>52486.676785663934</v>
      </c>
      <c r="J18" s="15">
        <f t="shared" si="2"/>
        <v>8.8864179062210287</v>
      </c>
      <c r="K18" s="20">
        <f t="shared" si="3"/>
        <v>590639.3030303031</v>
      </c>
      <c r="M18" s="5"/>
    </row>
    <row r="19" spans="1:13" ht="15.75" x14ac:dyDescent="0.25">
      <c r="A19" s="26" t="s">
        <v>35</v>
      </c>
      <c r="B19" s="36" t="s">
        <v>91</v>
      </c>
      <c r="C19" s="33" t="s">
        <v>13</v>
      </c>
      <c r="D19" s="30">
        <v>1</v>
      </c>
      <c r="E19" s="23">
        <v>1547580</v>
      </c>
      <c r="F19" s="13">
        <v>1547579.9999999998</v>
      </c>
      <c r="G19" s="20">
        <v>1547579.9999999998</v>
      </c>
      <c r="H19" s="23">
        <f t="shared" si="0"/>
        <v>1547580</v>
      </c>
      <c r="I19" s="14">
        <f t="shared" si="1"/>
        <v>2.3283064365386963E-10</v>
      </c>
      <c r="J19" s="15">
        <f t="shared" si="2"/>
        <v>1.5044821182353716E-14</v>
      </c>
      <c r="K19" s="20">
        <f t="shared" si="3"/>
        <v>1547580</v>
      </c>
      <c r="M19" s="5"/>
    </row>
    <row r="20" spans="1:13" ht="15.75" x14ac:dyDescent="0.25">
      <c r="A20" s="26" t="s">
        <v>36</v>
      </c>
      <c r="B20" s="36" t="s">
        <v>92</v>
      </c>
      <c r="C20" s="33" t="s">
        <v>13</v>
      </c>
      <c r="D20" s="30">
        <v>1</v>
      </c>
      <c r="E20" s="23">
        <v>213000</v>
      </c>
      <c r="F20" s="13">
        <v>218039.99999999997</v>
      </c>
      <c r="G20" s="20">
        <v>218039.99999999997</v>
      </c>
      <c r="H20" s="23">
        <f t="shared" si="0"/>
        <v>216360</v>
      </c>
      <c r="I20" s="14">
        <f t="shared" si="1"/>
        <v>2909.8453567156971</v>
      </c>
      <c r="J20" s="15">
        <f t="shared" si="2"/>
        <v>1.3449091129209174</v>
      </c>
      <c r="K20" s="20">
        <f t="shared" si="3"/>
        <v>216360</v>
      </c>
      <c r="M20" s="5"/>
    </row>
    <row r="21" spans="1:13" ht="15.75" x14ac:dyDescent="0.25">
      <c r="A21" s="26" t="s">
        <v>37</v>
      </c>
      <c r="B21" s="36" t="s">
        <v>93</v>
      </c>
      <c r="C21" s="33" t="s">
        <v>13</v>
      </c>
      <c r="D21" s="30">
        <v>1</v>
      </c>
      <c r="E21" s="23">
        <v>281000</v>
      </c>
      <c r="F21" s="13">
        <v>286800</v>
      </c>
      <c r="G21" s="20">
        <v>286800</v>
      </c>
      <c r="H21" s="23">
        <f t="shared" si="0"/>
        <v>284866.66666666669</v>
      </c>
      <c r="I21" s="14">
        <f t="shared" si="1"/>
        <v>3348.6315612998292</v>
      </c>
      <c r="J21" s="15">
        <f t="shared" si="2"/>
        <v>1.1755083880060246</v>
      </c>
      <c r="K21" s="20">
        <f t="shared" si="3"/>
        <v>284866.66666666669</v>
      </c>
      <c r="M21" s="5"/>
    </row>
    <row r="22" spans="1:13" ht="15.75" x14ac:dyDescent="0.25">
      <c r="A22" s="26" t="s">
        <v>38</v>
      </c>
      <c r="B22" s="36" t="s">
        <v>94</v>
      </c>
      <c r="C22" s="33" t="s">
        <v>13</v>
      </c>
      <c r="D22" s="30">
        <v>1</v>
      </c>
      <c r="E22" s="23">
        <v>65000</v>
      </c>
      <c r="F22" s="13">
        <v>66240</v>
      </c>
      <c r="G22" s="20">
        <v>66240</v>
      </c>
      <c r="H22" s="23">
        <f t="shared" ref="H22:H57" si="4">AVERAGE(E22:G22)</f>
        <v>65826.666666666672</v>
      </c>
      <c r="I22" s="14">
        <f t="shared" ref="I22:I57" si="5">SQRT(((SUM((POWER(E22-H22,2)),(POWER(F22-H22,2)),(POWER(G22-H22,2)))/(COLUMNS(E22:G22)-1))))</f>
        <v>715.91433379513592</v>
      </c>
      <c r="J22" s="15">
        <f t="shared" ref="J22:J57" si="6">I22/H22*100</f>
        <v>1.0875749449997001</v>
      </c>
      <c r="K22" s="20">
        <f t="shared" ref="K22:K57" si="7">AVERAGE(E22:G22)</f>
        <v>65826.666666666672</v>
      </c>
      <c r="M22" s="5"/>
    </row>
    <row r="23" spans="1:13" ht="15.75" x14ac:dyDescent="0.25">
      <c r="A23" s="26" t="s">
        <v>39</v>
      </c>
      <c r="B23" s="36" t="s">
        <v>95</v>
      </c>
      <c r="C23" s="33" t="s">
        <v>13</v>
      </c>
      <c r="D23" s="30">
        <v>1</v>
      </c>
      <c r="E23" s="23">
        <v>359000</v>
      </c>
      <c r="F23" s="13">
        <v>367079.99999999994</v>
      </c>
      <c r="G23" s="20">
        <v>367079.99999999994</v>
      </c>
      <c r="H23" s="23">
        <f t="shared" si="4"/>
        <v>364386.66666666669</v>
      </c>
      <c r="I23" s="12">
        <f t="shared" si="5"/>
        <v>4664.9901750521431</v>
      </c>
      <c r="J23" s="44">
        <f t="shared" si="6"/>
        <v>1.2802307553474723</v>
      </c>
      <c r="K23" s="20">
        <f t="shared" si="7"/>
        <v>364386.66666666669</v>
      </c>
      <c r="M23" s="5"/>
    </row>
    <row r="24" spans="1:13" ht="15.75" x14ac:dyDescent="0.25">
      <c r="A24" s="26" t="s">
        <v>40</v>
      </c>
      <c r="B24" s="36" t="s">
        <v>91</v>
      </c>
      <c r="C24" s="33" t="s">
        <v>13</v>
      </c>
      <c r="D24" s="30">
        <v>1</v>
      </c>
      <c r="E24" s="23">
        <v>684662</v>
      </c>
      <c r="F24" s="13">
        <v>684661.99999999988</v>
      </c>
      <c r="G24" s="20">
        <v>684661.99999999988</v>
      </c>
      <c r="H24" s="23">
        <f t="shared" si="4"/>
        <v>684662</v>
      </c>
      <c r="I24" s="12">
        <f t="shared" si="5"/>
        <v>1.1641532182693481E-10</v>
      </c>
      <c r="J24" s="44">
        <f t="shared" si="6"/>
        <v>1.7003327456019879E-14</v>
      </c>
      <c r="K24" s="20">
        <f t="shared" si="7"/>
        <v>684662</v>
      </c>
      <c r="M24" s="5"/>
    </row>
    <row r="25" spans="1:13" ht="15.75" x14ac:dyDescent="0.25">
      <c r="A25" s="26" t="s">
        <v>41</v>
      </c>
      <c r="B25" s="36" t="s">
        <v>96</v>
      </c>
      <c r="C25" s="33" t="s">
        <v>13</v>
      </c>
      <c r="D25" s="30">
        <v>1</v>
      </c>
      <c r="E25" s="23">
        <v>495298</v>
      </c>
      <c r="F25" s="13">
        <v>550596</v>
      </c>
      <c r="G25" s="20">
        <v>536050.54545454541</v>
      </c>
      <c r="H25" s="23">
        <f t="shared" si="4"/>
        <v>527314.84848484851</v>
      </c>
      <c r="I25" s="12">
        <f t="shared" si="5"/>
        <v>28665.336247108269</v>
      </c>
      <c r="J25" s="44">
        <f t="shared" si="6"/>
        <v>5.4360950254811424</v>
      </c>
      <c r="K25" s="20">
        <f t="shared" si="7"/>
        <v>527314.84848484851</v>
      </c>
      <c r="M25" s="5"/>
    </row>
    <row r="26" spans="1:13" ht="15.75" x14ac:dyDescent="0.25">
      <c r="A26" s="26" t="s">
        <v>42</v>
      </c>
      <c r="B26" s="36" t="s">
        <v>97</v>
      </c>
      <c r="C26" s="33" t="s">
        <v>13</v>
      </c>
      <c r="D26" s="30">
        <v>1</v>
      </c>
      <c r="E26" s="23">
        <v>1175125.45</v>
      </c>
      <c r="F26" s="13">
        <v>1516993.2181818199</v>
      </c>
      <c r="G26" s="20">
        <v>1180629.5818181818</v>
      </c>
      <c r="H26" s="23">
        <f t="shared" si="4"/>
        <v>1290916.083333334</v>
      </c>
      <c r="I26" s="12">
        <f t="shared" si="5"/>
        <v>195807.88299438657</v>
      </c>
      <c r="J26" s="44">
        <f t="shared" si="6"/>
        <v>15.168134127571021</v>
      </c>
      <c r="K26" s="20">
        <f t="shared" si="7"/>
        <v>1290916.083333334</v>
      </c>
      <c r="M26" s="5"/>
    </row>
    <row r="27" spans="1:13" ht="15.75" x14ac:dyDescent="0.25">
      <c r="A27" s="26" t="s">
        <v>43</v>
      </c>
      <c r="B27" s="36" t="s">
        <v>16</v>
      </c>
      <c r="C27" s="33" t="s">
        <v>13</v>
      </c>
      <c r="D27" s="30">
        <v>3</v>
      </c>
      <c r="E27" s="23">
        <v>371997</v>
      </c>
      <c r="F27" s="13">
        <v>475186.26363636402</v>
      </c>
      <c r="G27" s="20">
        <v>475186.26363636402</v>
      </c>
      <c r="H27" s="23">
        <f t="shared" si="4"/>
        <v>440789.8424242427</v>
      </c>
      <c r="I27" s="12">
        <f t="shared" si="5"/>
        <v>59576.349137934034</v>
      </c>
      <c r="J27" s="44">
        <f t="shared" si="6"/>
        <v>13.515817154560056</v>
      </c>
      <c r="K27" s="20">
        <f t="shared" si="7"/>
        <v>440789.8424242427</v>
      </c>
      <c r="M27" s="5"/>
    </row>
    <row r="28" spans="1:13" ht="15.75" x14ac:dyDescent="0.25">
      <c r="A28" s="26" t="s">
        <v>44</v>
      </c>
      <c r="B28" s="36" t="s">
        <v>98</v>
      </c>
      <c r="C28" s="33" t="s">
        <v>13</v>
      </c>
      <c r="D28" s="30">
        <v>1</v>
      </c>
      <c r="E28" s="23">
        <v>1072777</v>
      </c>
      <c r="F28" s="13">
        <v>1121538.5454545452</v>
      </c>
      <c r="G28" s="20">
        <v>1030629.4545454544</v>
      </c>
      <c r="H28" s="23">
        <f t="shared" si="4"/>
        <v>1074981.6666666663</v>
      </c>
      <c r="I28" s="12">
        <f t="shared" si="5"/>
        <v>45494.627362059662</v>
      </c>
      <c r="J28" s="44">
        <f t="shared" si="6"/>
        <v>4.232130535130957</v>
      </c>
      <c r="K28" s="20">
        <f t="shared" si="7"/>
        <v>1074981.6666666663</v>
      </c>
      <c r="M28" s="5"/>
    </row>
    <row r="29" spans="1:13" ht="15.75" x14ac:dyDescent="0.25">
      <c r="A29" s="26" t="s">
        <v>45</v>
      </c>
      <c r="B29" s="36" t="s">
        <v>18</v>
      </c>
      <c r="C29" s="33" t="s">
        <v>13</v>
      </c>
      <c r="D29" s="30">
        <v>1</v>
      </c>
      <c r="E29" s="23">
        <v>540972</v>
      </c>
      <c r="F29" s="13">
        <v>565561.63636363635</v>
      </c>
      <c r="G29" s="20">
        <v>383743.45454545453</v>
      </c>
      <c r="H29" s="23">
        <f t="shared" si="4"/>
        <v>496759.03030303027</v>
      </c>
      <c r="I29" s="12">
        <f t="shared" si="5"/>
        <v>98643.564549271163</v>
      </c>
      <c r="J29" s="44">
        <f t="shared" si="6"/>
        <v>19.85742755176431</v>
      </c>
      <c r="K29" s="20">
        <f t="shared" si="7"/>
        <v>496759.03030303027</v>
      </c>
      <c r="M29" s="5"/>
    </row>
    <row r="30" spans="1:13" ht="15.75" x14ac:dyDescent="0.25">
      <c r="A30" s="26" t="s">
        <v>46</v>
      </c>
      <c r="B30" s="36" t="s">
        <v>97</v>
      </c>
      <c r="C30" s="33" t="s">
        <v>13</v>
      </c>
      <c r="D30" s="30">
        <v>1</v>
      </c>
      <c r="E30" s="23">
        <v>1770791</v>
      </c>
      <c r="F30" s="13">
        <v>1770789.9999999998</v>
      </c>
      <c r="G30" s="20">
        <v>1498062.7272727271</v>
      </c>
      <c r="H30" s="23">
        <f t="shared" si="4"/>
        <v>1679881.2424242422</v>
      </c>
      <c r="I30" s="12">
        <f t="shared" si="5"/>
        <v>157459.4530003719</v>
      </c>
      <c r="J30" s="44">
        <f t="shared" si="6"/>
        <v>9.3732490740322589</v>
      </c>
      <c r="K30" s="20">
        <f t="shared" si="7"/>
        <v>1679881.2424242422</v>
      </c>
      <c r="M30" s="5"/>
    </row>
    <row r="31" spans="1:13" ht="15.75" x14ac:dyDescent="0.25">
      <c r="A31" s="26" t="s">
        <v>47</v>
      </c>
      <c r="B31" s="36" t="s">
        <v>88</v>
      </c>
      <c r="C31" s="33" t="s">
        <v>13</v>
      </c>
      <c r="D31" s="30">
        <v>1</v>
      </c>
      <c r="E31" s="23">
        <v>1902272</v>
      </c>
      <c r="F31" s="13">
        <v>2419371.0818181802</v>
      </c>
      <c r="G31" s="20">
        <v>2017610.07272727</v>
      </c>
      <c r="H31" s="23">
        <f t="shared" si="4"/>
        <v>2113084.3848484834</v>
      </c>
      <c r="I31" s="14">
        <f t="shared" si="5"/>
        <v>271448.65685901896</v>
      </c>
      <c r="J31" s="15">
        <f t="shared" si="6"/>
        <v>12.846086924185137</v>
      </c>
      <c r="K31" s="20">
        <f t="shared" si="7"/>
        <v>2113084.3848484834</v>
      </c>
      <c r="M31" s="5"/>
    </row>
    <row r="32" spans="1:13" ht="15.75" x14ac:dyDescent="0.25">
      <c r="A32" s="26" t="s">
        <v>48</v>
      </c>
      <c r="B32" s="36" t="s">
        <v>96</v>
      </c>
      <c r="C32" s="33" t="s">
        <v>13</v>
      </c>
      <c r="D32" s="30">
        <v>4</v>
      </c>
      <c r="E32" s="23">
        <v>3515268</v>
      </c>
      <c r="F32" s="13">
        <v>4591490.1818181798</v>
      </c>
      <c r="G32" s="20">
        <v>4744329.9272727296</v>
      </c>
      <c r="H32" s="23">
        <f t="shared" si="4"/>
        <v>4283696.0363636361</v>
      </c>
      <c r="I32" s="14">
        <f t="shared" si="5"/>
        <v>669851.64943434193</v>
      </c>
      <c r="J32" s="15">
        <f t="shared" si="6"/>
        <v>15.63723578302649</v>
      </c>
      <c r="K32" s="20">
        <f t="shared" si="7"/>
        <v>4283696.0363636361</v>
      </c>
      <c r="M32" s="5"/>
    </row>
    <row r="33" spans="1:13" ht="15.75" x14ac:dyDescent="0.25">
      <c r="A33" s="26" t="s">
        <v>49</v>
      </c>
      <c r="B33" s="36" t="s">
        <v>87</v>
      </c>
      <c r="C33" s="33" t="s">
        <v>13</v>
      </c>
      <c r="D33" s="30">
        <v>2</v>
      </c>
      <c r="E33" s="23">
        <v>737942</v>
      </c>
      <c r="F33" s="13">
        <v>1026465.14545455</v>
      </c>
      <c r="G33" s="20">
        <v>1005877.4</v>
      </c>
      <c r="H33" s="23">
        <f t="shared" si="4"/>
        <v>923428.1818181834</v>
      </c>
      <c r="I33" s="14">
        <f t="shared" si="5"/>
        <v>160965.23397877402</v>
      </c>
      <c r="J33" s="15">
        <f t="shared" si="6"/>
        <v>17.431267222302186</v>
      </c>
      <c r="K33" s="20">
        <f t="shared" si="7"/>
        <v>923428.1818181834</v>
      </c>
      <c r="M33" s="5"/>
    </row>
    <row r="34" spans="1:13" ht="15.75" x14ac:dyDescent="0.25">
      <c r="A34" s="26" t="s">
        <v>50</v>
      </c>
      <c r="B34" s="36" t="s">
        <v>87</v>
      </c>
      <c r="C34" s="33" t="s">
        <v>13</v>
      </c>
      <c r="D34" s="30">
        <v>2</v>
      </c>
      <c r="E34" s="23">
        <v>1022544</v>
      </c>
      <c r="F34" s="13">
        <v>1670948.0181818199</v>
      </c>
      <c r="G34" s="20">
        <v>1670948.0181818181</v>
      </c>
      <c r="H34" s="23">
        <f t="shared" si="4"/>
        <v>1454813.3454545459</v>
      </c>
      <c r="I34" s="14">
        <f t="shared" si="5"/>
        <v>374356.23444090819</v>
      </c>
      <c r="J34" s="15">
        <f t="shared" si="6"/>
        <v>25.732251880322369</v>
      </c>
      <c r="K34" s="20">
        <f t="shared" si="7"/>
        <v>1454813.3454545459</v>
      </c>
      <c r="M34" s="5"/>
    </row>
    <row r="35" spans="1:13" ht="15.75" x14ac:dyDescent="0.25">
      <c r="A35" s="26" t="s">
        <v>51</v>
      </c>
      <c r="B35" s="36" t="s">
        <v>88</v>
      </c>
      <c r="C35" s="33" t="s">
        <v>13</v>
      </c>
      <c r="D35" s="30">
        <v>1</v>
      </c>
      <c r="E35" s="23">
        <v>934057</v>
      </c>
      <c r="F35" s="13">
        <v>1034256</v>
      </c>
      <c r="G35" s="20">
        <v>899429.81818181812</v>
      </c>
      <c r="H35" s="23">
        <f t="shared" si="4"/>
        <v>955914.27272727282</v>
      </c>
      <c r="I35" s="14">
        <f t="shared" si="5"/>
        <v>70020.212112097637</v>
      </c>
      <c r="J35" s="15">
        <f t="shared" si="6"/>
        <v>7.3249468189575575</v>
      </c>
      <c r="K35" s="20">
        <f t="shared" si="7"/>
        <v>955914.27272727282</v>
      </c>
      <c r="M35" s="5"/>
    </row>
    <row r="36" spans="1:13" ht="15.75" x14ac:dyDescent="0.25">
      <c r="A36" s="26" t="s">
        <v>52</v>
      </c>
      <c r="B36" s="36" t="s">
        <v>99</v>
      </c>
      <c r="C36" s="33" t="s">
        <v>13</v>
      </c>
      <c r="D36" s="30">
        <v>1</v>
      </c>
      <c r="E36" s="23">
        <v>733260</v>
      </c>
      <c r="F36" s="13">
        <v>811918.27272727259</v>
      </c>
      <c r="G36" s="20">
        <v>714091.63636363635</v>
      </c>
      <c r="H36" s="23">
        <f t="shared" si="4"/>
        <v>753089.96969696961</v>
      </c>
      <c r="I36" s="14">
        <f t="shared" si="5"/>
        <v>51840.461699263731</v>
      </c>
      <c r="J36" s="15">
        <f t="shared" si="6"/>
        <v>6.8837009899525601</v>
      </c>
      <c r="K36" s="20">
        <f t="shared" si="7"/>
        <v>753089.96969696961</v>
      </c>
      <c r="M36" s="5"/>
    </row>
    <row r="37" spans="1:13" ht="15.75" x14ac:dyDescent="0.25">
      <c r="A37" s="26" t="s">
        <v>53</v>
      </c>
      <c r="B37" s="36" t="s">
        <v>88</v>
      </c>
      <c r="C37" s="33" t="s">
        <v>13</v>
      </c>
      <c r="D37" s="30">
        <v>1</v>
      </c>
      <c r="E37" s="23">
        <v>1504551</v>
      </c>
      <c r="F37" s="13">
        <v>1665947.1818181816</v>
      </c>
      <c r="G37" s="20">
        <v>1565559.2727272725</v>
      </c>
      <c r="H37" s="23">
        <f t="shared" si="4"/>
        <v>1578685.8181818181</v>
      </c>
      <c r="I37" s="14">
        <f t="shared" si="5"/>
        <v>81494.855807281332</v>
      </c>
      <c r="J37" s="15">
        <f t="shared" si="6"/>
        <v>5.1621959777366877</v>
      </c>
      <c r="K37" s="20">
        <f t="shared" si="7"/>
        <v>1578685.8181818181</v>
      </c>
      <c r="M37" s="5"/>
    </row>
    <row r="38" spans="1:13" ht="15.75" x14ac:dyDescent="0.25">
      <c r="A38" s="26" t="s">
        <v>54</v>
      </c>
      <c r="B38" s="36" t="s">
        <v>100</v>
      </c>
      <c r="C38" s="33" t="s">
        <v>13</v>
      </c>
      <c r="D38" s="30">
        <v>1</v>
      </c>
      <c r="E38" s="23">
        <v>291660</v>
      </c>
      <c r="F38" s="13">
        <v>322946.63636363635</v>
      </c>
      <c r="G38" s="20">
        <v>247264</v>
      </c>
      <c r="H38" s="23">
        <f t="shared" si="4"/>
        <v>287290.2121212121</v>
      </c>
      <c r="I38" s="14">
        <f t="shared" si="5"/>
        <v>38030.075549712019</v>
      </c>
      <c r="J38" s="15">
        <f t="shared" si="6"/>
        <v>13.237511737318275</v>
      </c>
      <c r="K38" s="20">
        <f t="shared" si="7"/>
        <v>287290.2121212121</v>
      </c>
      <c r="M38" s="5"/>
    </row>
    <row r="39" spans="1:13" ht="15.75" x14ac:dyDescent="0.25">
      <c r="A39" s="26" t="s">
        <v>55</v>
      </c>
      <c r="B39" s="36" t="s">
        <v>101</v>
      </c>
      <c r="C39" s="33" t="s">
        <v>13</v>
      </c>
      <c r="D39" s="30">
        <v>1</v>
      </c>
      <c r="E39" s="23">
        <v>675085</v>
      </c>
      <c r="F39" s="13">
        <v>721728</v>
      </c>
      <c r="G39" s="20">
        <v>561195.636363636</v>
      </c>
      <c r="H39" s="23">
        <f t="shared" si="4"/>
        <v>652669.5454545453</v>
      </c>
      <c r="I39" s="14">
        <f t="shared" si="5"/>
        <v>82580.260326115225</v>
      </c>
      <c r="J39" s="15">
        <f t="shared" si="6"/>
        <v>12.652690921652091</v>
      </c>
      <c r="K39" s="20">
        <f t="shared" si="7"/>
        <v>652669.5454545453</v>
      </c>
      <c r="M39" s="5"/>
    </row>
    <row r="40" spans="1:13" ht="15.75" x14ac:dyDescent="0.25">
      <c r="A40" s="26" t="s">
        <v>56</v>
      </c>
      <c r="B40" s="36" t="s">
        <v>102</v>
      </c>
      <c r="C40" s="33" t="s">
        <v>13</v>
      </c>
      <c r="D40" s="30">
        <v>3</v>
      </c>
      <c r="E40" s="23">
        <v>583500</v>
      </c>
      <c r="F40" s="13">
        <v>515601.81818181812</v>
      </c>
      <c r="G40" s="20">
        <v>515601.81818181812</v>
      </c>
      <c r="H40" s="23">
        <f t="shared" si="4"/>
        <v>538234.54545454541</v>
      </c>
      <c r="I40" s="14">
        <f t="shared" si="5"/>
        <v>39201.033550213462</v>
      </c>
      <c r="J40" s="15">
        <f t="shared" si="6"/>
        <v>7.2832622657298467</v>
      </c>
      <c r="K40" s="20">
        <f t="shared" si="7"/>
        <v>538234.54545454541</v>
      </c>
      <c r="M40" s="5"/>
    </row>
    <row r="41" spans="1:13" ht="15.75" x14ac:dyDescent="0.25">
      <c r="A41" s="26" t="s">
        <v>57</v>
      </c>
      <c r="B41" s="36" t="s">
        <v>102</v>
      </c>
      <c r="C41" s="33" t="s">
        <v>13</v>
      </c>
      <c r="D41" s="30">
        <v>2</v>
      </c>
      <c r="E41" s="23">
        <v>428332</v>
      </c>
      <c r="F41" s="13">
        <v>451832.72727272724</v>
      </c>
      <c r="G41" s="20">
        <v>451832.72727272724</v>
      </c>
      <c r="H41" s="23">
        <f t="shared" si="4"/>
        <v>443999.15151515155</v>
      </c>
      <c r="I41" s="14">
        <f t="shared" si="5"/>
        <v>13568.151217061049</v>
      </c>
      <c r="J41" s="15">
        <f t="shared" si="6"/>
        <v>3.055895753575113</v>
      </c>
      <c r="K41" s="20">
        <f t="shared" si="7"/>
        <v>443999.15151515155</v>
      </c>
      <c r="M41" s="5"/>
    </row>
    <row r="42" spans="1:13" ht="15.75" x14ac:dyDescent="0.25">
      <c r="A42" s="26" t="s">
        <v>58</v>
      </c>
      <c r="B42" s="36" t="s">
        <v>102</v>
      </c>
      <c r="C42" s="33" t="s">
        <v>13</v>
      </c>
      <c r="D42" s="30">
        <v>1</v>
      </c>
      <c r="E42" s="23">
        <v>217000</v>
      </c>
      <c r="F42" s="13">
        <v>191749.09090909088</v>
      </c>
      <c r="G42" s="20">
        <v>191749.09090909088</v>
      </c>
      <c r="H42" s="23">
        <f t="shared" si="4"/>
        <v>200166.06060606058</v>
      </c>
      <c r="I42" s="14">
        <f t="shared" si="5"/>
        <v>14578.619160919148</v>
      </c>
      <c r="J42" s="15">
        <f t="shared" si="6"/>
        <v>7.2832622657298476</v>
      </c>
      <c r="K42" s="20">
        <f t="shared" si="7"/>
        <v>200166.06060606058</v>
      </c>
      <c r="M42" s="5"/>
    </row>
    <row r="43" spans="1:13" ht="15.75" x14ac:dyDescent="0.25">
      <c r="A43" s="26" t="s">
        <v>59</v>
      </c>
      <c r="B43" s="36" t="s">
        <v>102</v>
      </c>
      <c r="C43" s="33" t="s">
        <v>13</v>
      </c>
      <c r="D43" s="30">
        <v>2</v>
      </c>
      <c r="E43" s="23">
        <v>439332</v>
      </c>
      <c r="F43" s="13">
        <v>465853.09090909088</v>
      </c>
      <c r="G43" s="20">
        <v>465853.09090909088</v>
      </c>
      <c r="H43" s="23">
        <f t="shared" si="4"/>
        <v>457012.72727272724</v>
      </c>
      <c r="I43" s="14">
        <f t="shared" si="5"/>
        <v>15311.958975566158</v>
      </c>
      <c r="J43" s="15">
        <f t="shared" si="6"/>
        <v>3.3504447604647525</v>
      </c>
      <c r="K43" s="20">
        <f t="shared" si="7"/>
        <v>457012.72727272724</v>
      </c>
      <c r="M43" s="5"/>
    </row>
    <row r="44" spans="1:13" ht="15.75" x14ac:dyDescent="0.25">
      <c r="A44" s="26" t="s">
        <v>60</v>
      </c>
      <c r="B44" s="36" t="s">
        <v>102</v>
      </c>
      <c r="C44" s="33" t="s">
        <v>13</v>
      </c>
      <c r="D44" s="30">
        <v>1</v>
      </c>
      <c r="E44" s="23">
        <v>231666</v>
      </c>
      <c r="F44" s="13">
        <v>245650.90909090906</v>
      </c>
      <c r="G44" s="20">
        <v>245650.90909090906</v>
      </c>
      <c r="H44" s="23">
        <f t="shared" si="4"/>
        <v>240989.27272727271</v>
      </c>
      <c r="I44" s="14">
        <f t="shared" si="5"/>
        <v>8074.1910282287899</v>
      </c>
      <c r="J44" s="15">
        <f t="shared" si="6"/>
        <v>3.3504358666480325</v>
      </c>
      <c r="K44" s="20">
        <f t="shared" si="7"/>
        <v>240989.27272727271</v>
      </c>
      <c r="M44" s="5"/>
    </row>
    <row r="45" spans="1:13" ht="15.75" x14ac:dyDescent="0.25">
      <c r="A45" s="26" t="s">
        <v>61</v>
      </c>
      <c r="B45" s="36" t="s">
        <v>17</v>
      </c>
      <c r="C45" s="33" t="s">
        <v>13</v>
      </c>
      <c r="D45" s="30">
        <v>1</v>
      </c>
      <c r="E45" s="23">
        <v>303500</v>
      </c>
      <c r="F45" s="13">
        <v>268232.72727272724</v>
      </c>
      <c r="G45" s="20">
        <v>268232.72727272724</v>
      </c>
      <c r="H45" s="23">
        <f t="shared" si="4"/>
        <v>279988.48484848486</v>
      </c>
      <c r="I45" s="14">
        <f t="shared" si="5"/>
        <v>20361.569402674879</v>
      </c>
      <c r="J45" s="15">
        <f t="shared" si="6"/>
        <v>7.2722881491692402</v>
      </c>
      <c r="K45" s="20">
        <f t="shared" si="7"/>
        <v>279988.48484848486</v>
      </c>
      <c r="M45" s="5"/>
    </row>
    <row r="46" spans="1:13" ht="15.75" x14ac:dyDescent="0.25">
      <c r="A46" s="26" t="s">
        <v>62</v>
      </c>
      <c r="B46" s="36" t="s">
        <v>17</v>
      </c>
      <c r="C46" s="33" t="s">
        <v>13</v>
      </c>
      <c r="D46" s="30">
        <v>1</v>
      </c>
      <c r="E46" s="23">
        <v>600900</v>
      </c>
      <c r="F46" s="13">
        <v>530991.81818181812</v>
      </c>
      <c r="G46" s="20">
        <v>530991.81818181812</v>
      </c>
      <c r="H46" s="23">
        <f t="shared" si="4"/>
        <v>554294.54545454541</v>
      </c>
      <c r="I46" s="14">
        <f t="shared" si="5"/>
        <v>40361.507591284615</v>
      </c>
      <c r="J46" s="15">
        <f t="shared" si="6"/>
        <v>7.2815992728534686</v>
      </c>
      <c r="K46" s="20">
        <f t="shared" si="7"/>
        <v>554294.54545454541</v>
      </c>
      <c r="M46" s="5"/>
    </row>
    <row r="47" spans="1:13" ht="15.75" x14ac:dyDescent="0.25">
      <c r="A47" s="26" t="s">
        <v>63</v>
      </c>
      <c r="B47" s="36" t="s">
        <v>17</v>
      </c>
      <c r="C47" s="33" t="s">
        <v>13</v>
      </c>
      <c r="D47" s="30">
        <v>2</v>
      </c>
      <c r="E47" s="23">
        <v>330000</v>
      </c>
      <c r="F47" s="13">
        <v>324000</v>
      </c>
      <c r="G47" s="20">
        <v>269454.54545454541</v>
      </c>
      <c r="H47" s="23">
        <f t="shared" si="4"/>
        <v>307818.18181818182</v>
      </c>
      <c r="I47" s="14">
        <f t="shared" si="5"/>
        <v>33359.053438024792</v>
      </c>
      <c r="J47" s="15">
        <f t="shared" si="6"/>
        <v>10.837258943244912</v>
      </c>
      <c r="K47" s="20">
        <f t="shared" si="7"/>
        <v>307818.18181818182</v>
      </c>
      <c r="M47" s="5"/>
    </row>
    <row r="48" spans="1:13" ht="30" x14ac:dyDescent="0.25">
      <c r="A48" s="26" t="s">
        <v>64</v>
      </c>
      <c r="B48" s="36" t="s">
        <v>103</v>
      </c>
      <c r="C48" s="33" t="s">
        <v>13</v>
      </c>
      <c r="D48" s="30">
        <v>1</v>
      </c>
      <c r="E48" s="23">
        <v>424000</v>
      </c>
      <c r="F48" s="13">
        <v>415854.54545454541</v>
      </c>
      <c r="G48" s="20">
        <v>388581.81818181818</v>
      </c>
      <c r="H48" s="23">
        <f t="shared" si="4"/>
        <v>409478.78787878784</v>
      </c>
      <c r="I48" s="14">
        <f t="shared" si="5"/>
        <v>18549.922218841479</v>
      </c>
      <c r="J48" s="15">
        <f t="shared" si="6"/>
        <v>4.5301301967154757</v>
      </c>
      <c r="K48" s="20">
        <f t="shared" si="7"/>
        <v>409478.78787878784</v>
      </c>
      <c r="M48" s="5"/>
    </row>
    <row r="49" spans="1:13" ht="15.75" x14ac:dyDescent="0.25">
      <c r="A49" s="26" t="s">
        <v>65</v>
      </c>
      <c r="B49" s="36" t="s">
        <v>104</v>
      </c>
      <c r="C49" s="33" t="s">
        <v>13</v>
      </c>
      <c r="D49" s="30">
        <v>2</v>
      </c>
      <c r="E49" s="23">
        <v>1140480</v>
      </c>
      <c r="F49" s="13">
        <v>1581605.8181818179</v>
      </c>
      <c r="G49" s="20">
        <v>1399787.6363636362</v>
      </c>
      <c r="H49" s="23">
        <f t="shared" si="4"/>
        <v>1373957.8181818181</v>
      </c>
      <c r="I49" s="14">
        <f t="shared" si="5"/>
        <v>221694.34250139064</v>
      </c>
      <c r="J49" s="15">
        <f t="shared" si="6"/>
        <v>16.135454783812982</v>
      </c>
      <c r="K49" s="20">
        <f t="shared" si="7"/>
        <v>1373957.8181818181</v>
      </c>
      <c r="M49" s="5"/>
    </row>
    <row r="50" spans="1:13" ht="15.75" x14ac:dyDescent="0.25">
      <c r="A50" s="26" t="s">
        <v>66</v>
      </c>
      <c r="B50" s="36" t="s">
        <v>17</v>
      </c>
      <c r="C50" s="33" t="s">
        <v>13</v>
      </c>
      <c r="D50" s="30">
        <v>1</v>
      </c>
      <c r="E50" s="23">
        <v>475000</v>
      </c>
      <c r="F50" s="13">
        <v>418941.81818181818</v>
      </c>
      <c r="G50" s="20">
        <v>400759.99999999994</v>
      </c>
      <c r="H50" s="23">
        <f t="shared" si="4"/>
        <v>431567.27272727271</v>
      </c>
      <c r="I50" s="14">
        <f t="shared" si="5"/>
        <v>38696.847117814468</v>
      </c>
      <c r="J50" s="15">
        <f t="shared" si="6"/>
        <v>8.9665851799352723</v>
      </c>
      <c r="K50" s="20">
        <f t="shared" si="7"/>
        <v>431567.27272727271</v>
      </c>
      <c r="M50" s="5"/>
    </row>
    <row r="51" spans="1:13" ht="15.75" x14ac:dyDescent="0.25">
      <c r="A51" s="26" t="s">
        <v>67</v>
      </c>
      <c r="B51" s="36" t="s">
        <v>17</v>
      </c>
      <c r="C51" s="33" t="s">
        <v>13</v>
      </c>
      <c r="D51" s="30">
        <v>1</v>
      </c>
      <c r="E51" s="23">
        <v>627000</v>
      </c>
      <c r="F51" s="13">
        <v>554040</v>
      </c>
      <c r="G51" s="20">
        <v>554040</v>
      </c>
      <c r="H51" s="23">
        <f t="shared" si="4"/>
        <v>578360</v>
      </c>
      <c r="I51" s="12">
        <f t="shared" si="5"/>
        <v>42123.475640075099</v>
      </c>
      <c r="J51" s="44">
        <f t="shared" si="6"/>
        <v>7.2832622657298396</v>
      </c>
      <c r="K51" s="20">
        <f t="shared" si="7"/>
        <v>578360</v>
      </c>
      <c r="M51" s="5"/>
    </row>
    <row r="52" spans="1:13" ht="15.75" x14ac:dyDescent="0.25">
      <c r="A52" s="26" t="s">
        <v>68</v>
      </c>
      <c r="B52" s="36" t="s">
        <v>17</v>
      </c>
      <c r="C52" s="33" t="s">
        <v>13</v>
      </c>
      <c r="D52" s="30">
        <v>2</v>
      </c>
      <c r="E52" s="23">
        <v>356400</v>
      </c>
      <c r="F52" s="13">
        <v>451070</v>
      </c>
      <c r="G52" s="20">
        <v>369251.818181818</v>
      </c>
      <c r="H52" s="23">
        <f t="shared" si="4"/>
        <v>392240.60606060596</v>
      </c>
      <c r="I52" s="12">
        <f t="shared" si="5"/>
        <v>51351.392396914933</v>
      </c>
      <c r="J52" s="44">
        <f t="shared" si="6"/>
        <v>13.091809364831676</v>
      </c>
      <c r="K52" s="20">
        <f t="shared" si="7"/>
        <v>392240.60606060596</v>
      </c>
      <c r="M52" s="5"/>
    </row>
    <row r="53" spans="1:13" ht="15.75" x14ac:dyDescent="0.25">
      <c r="A53" s="26" t="s">
        <v>69</v>
      </c>
      <c r="B53" s="36" t="s">
        <v>100</v>
      </c>
      <c r="C53" s="33" t="s">
        <v>13</v>
      </c>
      <c r="D53" s="30">
        <v>4</v>
      </c>
      <c r="E53" s="23">
        <v>824736</v>
      </c>
      <c r="F53" s="13">
        <v>1275216.7999999998</v>
      </c>
      <c r="G53" s="20">
        <v>911580.43636363628</v>
      </c>
      <c r="H53" s="23">
        <f t="shared" si="4"/>
        <v>1003844.4121212121</v>
      </c>
      <c r="I53" s="12">
        <f t="shared" si="5"/>
        <v>238993.13527611175</v>
      </c>
      <c r="J53" s="44">
        <f t="shared" si="6"/>
        <v>23.80778658428731</v>
      </c>
      <c r="K53" s="20">
        <f t="shared" si="7"/>
        <v>1003844.4121212121</v>
      </c>
      <c r="M53" s="5"/>
    </row>
    <row r="54" spans="1:13" ht="15.75" x14ac:dyDescent="0.25">
      <c r="A54" s="26" t="s">
        <v>70</v>
      </c>
      <c r="B54" s="36" t="s">
        <v>100</v>
      </c>
      <c r="C54" s="33" t="s">
        <v>13</v>
      </c>
      <c r="D54" s="30">
        <v>1</v>
      </c>
      <c r="E54" s="23">
        <v>83199</v>
      </c>
      <c r="F54" s="13">
        <v>128643.29999999999</v>
      </c>
      <c r="G54" s="20">
        <v>130000</v>
      </c>
      <c r="H54" s="23">
        <f t="shared" si="4"/>
        <v>113947.43333333333</v>
      </c>
      <c r="I54" s="12">
        <f t="shared" si="5"/>
        <v>26637.563196796611</v>
      </c>
      <c r="J54" s="44">
        <f t="shared" si="6"/>
        <v>23.37706292942384</v>
      </c>
      <c r="K54" s="20">
        <f t="shared" si="7"/>
        <v>113947.43333333333</v>
      </c>
      <c r="M54" s="5"/>
    </row>
    <row r="55" spans="1:13" ht="15.75" x14ac:dyDescent="0.25">
      <c r="A55" s="26" t="s">
        <v>71</v>
      </c>
      <c r="B55" s="36" t="s">
        <v>100</v>
      </c>
      <c r="C55" s="33" t="s">
        <v>13</v>
      </c>
      <c r="D55" s="30">
        <v>1</v>
      </c>
      <c r="E55" s="23">
        <v>119790</v>
      </c>
      <c r="F55" s="13">
        <v>185220.75454545452</v>
      </c>
      <c r="G55" s="20">
        <v>118857.11818181818</v>
      </c>
      <c r="H55" s="23">
        <f t="shared" si="4"/>
        <v>141289.29090909089</v>
      </c>
      <c r="I55" s="12">
        <f t="shared" si="5"/>
        <v>38048.622708930314</v>
      </c>
      <c r="J55" s="44">
        <f t="shared" si="6"/>
        <v>26.929587135809012</v>
      </c>
      <c r="K55" s="20">
        <f t="shared" si="7"/>
        <v>141289.29090909089</v>
      </c>
      <c r="M55" s="5"/>
    </row>
    <row r="56" spans="1:13" ht="15.75" x14ac:dyDescent="0.25">
      <c r="A56" s="26" t="s">
        <v>72</v>
      </c>
      <c r="B56" s="36" t="s">
        <v>100</v>
      </c>
      <c r="C56" s="33" t="s">
        <v>13</v>
      </c>
      <c r="D56" s="30">
        <v>6</v>
      </c>
      <c r="E56" s="23">
        <v>653400</v>
      </c>
      <c r="F56" s="13">
        <v>810295</v>
      </c>
      <c r="G56" s="20">
        <v>573931.36363636353</v>
      </c>
      <c r="H56" s="23">
        <f t="shared" si="4"/>
        <v>679208.78787878784</v>
      </c>
      <c r="I56" s="12">
        <f t="shared" si="5"/>
        <v>120276.81529534087</v>
      </c>
      <c r="J56" s="44">
        <f t="shared" si="6"/>
        <v>17.708371481908088</v>
      </c>
      <c r="K56" s="20">
        <f t="shared" si="7"/>
        <v>679208.78787878784</v>
      </c>
      <c r="M56" s="5"/>
    </row>
    <row r="57" spans="1:13" ht="15.75" x14ac:dyDescent="0.25">
      <c r="A57" s="26" t="s">
        <v>73</v>
      </c>
      <c r="B57" s="36" t="s">
        <v>100</v>
      </c>
      <c r="C57" s="33" t="s">
        <v>13</v>
      </c>
      <c r="D57" s="30">
        <v>1</v>
      </c>
      <c r="E57" s="23">
        <v>705000</v>
      </c>
      <c r="F57" s="13">
        <v>622433.45454545459</v>
      </c>
      <c r="G57" s="20">
        <v>595160.72727272729</v>
      </c>
      <c r="H57" s="23">
        <f t="shared" si="4"/>
        <v>640864.72727272729</v>
      </c>
      <c r="I57" s="12">
        <f t="shared" si="5"/>
        <v>57192.222540083007</v>
      </c>
      <c r="J57" s="44">
        <f t="shared" si="6"/>
        <v>8.9242269243731069</v>
      </c>
      <c r="K57" s="20">
        <f t="shared" si="7"/>
        <v>640864.72727272729</v>
      </c>
      <c r="M57" s="5"/>
    </row>
    <row r="58" spans="1:13" ht="15.75" x14ac:dyDescent="0.25">
      <c r="A58" s="26" t="s">
        <v>74</v>
      </c>
      <c r="B58" s="36" t="s">
        <v>100</v>
      </c>
      <c r="C58" s="33" t="s">
        <v>13</v>
      </c>
      <c r="D58" s="30">
        <v>4</v>
      </c>
      <c r="E58" s="40">
        <v>243936</v>
      </c>
      <c r="F58" s="13">
        <v>377176.79999999993</v>
      </c>
      <c r="G58" s="41">
        <v>286267.70909090905</v>
      </c>
      <c r="H58" s="23">
        <f>AVERAGE(E58:G58)</f>
        <v>302460.16969696968</v>
      </c>
      <c r="I58" s="12">
        <f t="shared" ref="I58" si="8">SQRT(((SUM((POWER(E58-H58,2)),(POWER(F58-H58,2)),(POWER(G58-H58,2)))/(COLUMNS(E58:G58)-1))))</f>
        <v>68080.280048771194</v>
      </c>
      <c r="J58" s="44">
        <f t="shared" ref="J58" si="9">I58/H58*100</f>
        <v>22.5088414507536</v>
      </c>
      <c r="K58" s="20">
        <f>AVERAGE(E58:G58)</f>
        <v>302460.16969696968</v>
      </c>
      <c r="M58" s="5"/>
    </row>
    <row r="59" spans="1:13" ht="15.75" x14ac:dyDescent="0.25">
      <c r="A59" s="26" t="s">
        <v>75</v>
      </c>
      <c r="B59" s="36" t="s">
        <v>100</v>
      </c>
      <c r="C59" s="33" t="s">
        <v>13</v>
      </c>
      <c r="D59" s="30">
        <v>5</v>
      </c>
      <c r="E59" s="40">
        <v>344850</v>
      </c>
      <c r="F59" s="13">
        <v>533211.27272727271</v>
      </c>
      <c r="G59" s="41">
        <v>405938.54545454541</v>
      </c>
      <c r="H59" s="23">
        <f>AVERAGE(E59:G59)</f>
        <v>427999.93939393939</v>
      </c>
      <c r="I59" s="12">
        <f t="shared" ref="I59" si="10">SQRT(((SUM((POWER(E59-H59,2)),(POWER(F59-H59,2)),(POWER(G59-H59,2)))/(COLUMNS(E59:G59)-1))))</f>
        <v>96099.017126978724</v>
      </c>
      <c r="J59" s="44">
        <f t="shared" ref="J59" si="11">I59/H59*100</f>
        <v>22.453044564225355</v>
      </c>
      <c r="K59" s="20">
        <f>AVERAGE(E59:G59)</f>
        <v>427999.93939393939</v>
      </c>
      <c r="M59" s="5"/>
    </row>
    <row r="60" spans="1:13" ht="15.75" x14ac:dyDescent="0.25">
      <c r="A60" s="26" t="s">
        <v>76</v>
      </c>
      <c r="B60" s="36" t="s">
        <v>100</v>
      </c>
      <c r="C60" s="33" t="s">
        <v>13</v>
      </c>
      <c r="D60" s="30">
        <v>1</v>
      </c>
      <c r="E60" s="23">
        <v>71000</v>
      </c>
      <c r="F60" s="13">
        <v>72765</v>
      </c>
      <c r="G60" s="20">
        <v>72765</v>
      </c>
      <c r="H60" s="23">
        <f t="shared" ref="H60:H69" si="12">AVERAGE(E60:G60)</f>
        <v>72176.666666666672</v>
      </c>
      <c r="I60" s="12">
        <f t="shared" ref="I60:I69" si="13">SQRT(((SUM((POWER(E60-H60,2)),(POWER(F60-H60,2)),(POWER(G60-H60,2)))/(COLUMNS(E60:G60)-1))))</f>
        <v>1019.0232251196895</v>
      </c>
      <c r="J60" s="44">
        <f t="shared" ref="J60:J69" si="14">I60/H60*100</f>
        <v>1.4118457836600324</v>
      </c>
      <c r="K60" s="20">
        <f t="shared" ref="K60:K69" si="15">AVERAGE(E60:G60)</f>
        <v>72176.666666666672</v>
      </c>
      <c r="M60" s="5"/>
    </row>
    <row r="61" spans="1:13" ht="15.75" x14ac:dyDescent="0.25">
      <c r="A61" s="26" t="s">
        <v>77</v>
      </c>
      <c r="B61" s="36" t="s">
        <v>100</v>
      </c>
      <c r="C61" s="33" t="s">
        <v>13</v>
      </c>
      <c r="D61" s="30">
        <v>2</v>
      </c>
      <c r="E61" s="23">
        <v>348480</v>
      </c>
      <c r="F61" s="13">
        <v>338824</v>
      </c>
      <c r="G61" s="20">
        <v>338824</v>
      </c>
      <c r="H61" s="23">
        <f t="shared" si="12"/>
        <v>342042.66666666669</v>
      </c>
      <c r="I61" s="12">
        <f t="shared" si="13"/>
        <v>5574.8941992950267</v>
      </c>
      <c r="J61" s="44">
        <f t="shared" si="14"/>
        <v>1.6298826849949595</v>
      </c>
      <c r="K61" s="20">
        <f t="shared" si="15"/>
        <v>342042.66666666669</v>
      </c>
      <c r="M61" s="5"/>
    </row>
    <row r="62" spans="1:13" ht="15.75" x14ac:dyDescent="0.25">
      <c r="A62" s="26" t="s">
        <v>78</v>
      </c>
      <c r="B62" s="36" t="s">
        <v>100</v>
      </c>
      <c r="C62" s="33" t="s">
        <v>13</v>
      </c>
      <c r="D62" s="30">
        <v>1</v>
      </c>
      <c r="E62" s="23">
        <v>72600</v>
      </c>
      <c r="F62" s="13">
        <v>102255</v>
      </c>
      <c r="G62" s="20">
        <v>102255</v>
      </c>
      <c r="H62" s="23">
        <f t="shared" si="12"/>
        <v>92370</v>
      </c>
      <c r="I62" s="12">
        <f t="shared" si="13"/>
        <v>17121.322232818351</v>
      </c>
      <c r="J62" s="44">
        <f t="shared" si="14"/>
        <v>18.535587563947551</v>
      </c>
      <c r="K62" s="20">
        <f t="shared" si="15"/>
        <v>92370</v>
      </c>
      <c r="M62" s="5"/>
    </row>
    <row r="63" spans="1:13" ht="15.75" x14ac:dyDescent="0.25">
      <c r="A63" s="26" t="s">
        <v>79</v>
      </c>
      <c r="B63" s="36" t="s">
        <v>100</v>
      </c>
      <c r="C63" s="33" t="s">
        <v>13</v>
      </c>
      <c r="D63" s="30">
        <v>1</v>
      </c>
      <c r="E63" s="23">
        <v>121000</v>
      </c>
      <c r="F63" s="13">
        <v>114659.54545454544</v>
      </c>
      <c r="G63" s="20">
        <v>114659.54545454544</v>
      </c>
      <c r="H63" s="23">
        <f t="shared" si="12"/>
        <v>116773.03030303029</v>
      </c>
      <c r="I63" s="12">
        <f t="shared" si="13"/>
        <v>3660.6631386027757</v>
      </c>
      <c r="J63" s="44">
        <f t="shared" si="14"/>
        <v>3.1348532525902777</v>
      </c>
      <c r="K63" s="20">
        <f t="shared" si="15"/>
        <v>116773.03030303029</v>
      </c>
      <c r="M63" s="5"/>
    </row>
    <row r="64" spans="1:13" ht="15.75" x14ac:dyDescent="0.25">
      <c r="A64" s="26" t="s">
        <v>80</v>
      </c>
      <c r="B64" s="36" t="s">
        <v>105</v>
      </c>
      <c r="C64" s="33" t="s">
        <v>13</v>
      </c>
      <c r="D64" s="30">
        <v>1</v>
      </c>
      <c r="E64" s="23">
        <v>865759</v>
      </c>
      <c r="F64" s="13">
        <v>841474.27272727259</v>
      </c>
      <c r="G64" s="20">
        <v>844463.27272727306</v>
      </c>
      <c r="H64" s="23">
        <f t="shared" si="12"/>
        <v>850565.51515151514</v>
      </c>
      <c r="I64" s="12">
        <f t="shared" si="13"/>
        <v>13242.545700538596</v>
      </c>
      <c r="J64" s="44">
        <f t="shared" si="14"/>
        <v>1.556910721707268</v>
      </c>
      <c r="K64" s="20">
        <f t="shared" si="15"/>
        <v>850565.51515151514</v>
      </c>
      <c r="M64" s="5"/>
    </row>
    <row r="65" spans="1:13" ht="15.75" x14ac:dyDescent="0.25">
      <c r="A65" s="26" t="s">
        <v>81</v>
      </c>
      <c r="B65" s="36" t="s">
        <v>89</v>
      </c>
      <c r="C65" s="33" t="s">
        <v>13</v>
      </c>
      <c r="D65" s="30">
        <v>1</v>
      </c>
      <c r="E65" s="23">
        <v>381337</v>
      </c>
      <c r="F65" s="13">
        <v>478999.99999999994</v>
      </c>
      <c r="G65" s="20">
        <v>416636.36363636359</v>
      </c>
      <c r="H65" s="23">
        <f t="shared" si="12"/>
        <v>425657.78787878784</v>
      </c>
      <c r="I65" s="12">
        <f t="shared" si="13"/>
        <v>49452.552651722108</v>
      </c>
      <c r="J65" s="44">
        <f t="shared" si="14"/>
        <v>11.617913276804519</v>
      </c>
      <c r="K65" s="20">
        <f t="shared" si="15"/>
        <v>425657.78787878784</v>
      </c>
      <c r="M65" s="5"/>
    </row>
    <row r="66" spans="1:13" ht="15.75" x14ac:dyDescent="0.25">
      <c r="A66" s="26" t="s">
        <v>82</v>
      </c>
      <c r="B66" s="36" t="s">
        <v>89</v>
      </c>
      <c r="C66" s="33" t="s">
        <v>13</v>
      </c>
      <c r="D66" s="30">
        <v>1</v>
      </c>
      <c r="E66" s="23">
        <v>1087710</v>
      </c>
      <c r="F66" s="13">
        <v>939385.90909090906</v>
      </c>
      <c r="G66" s="20">
        <v>988827.27272727306</v>
      </c>
      <c r="H66" s="23">
        <f t="shared" si="12"/>
        <v>1005307.7272727274</v>
      </c>
      <c r="I66" s="12">
        <f t="shared" si="13"/>
        <v>75522.930441824472</v>
      </c>
      <c r="J66" s="44">
        <f t="shared" si="14"/>
        <v>7.5124191720587516</v>
      </c>
      <c r="K66" s="20">
        <f t="shared" si="15"/>
        <v>1005307.7272727274</v>
      </c>
      <c r="M66" s="5"/>
    </row>
    <row r="67" spans="1:13" ht="15.75" x14ac:dyDescent="0.25">
      <c r="A67" s="26" t="s">
        <v>83</v>
      </c>
      <c r="B67" s="36" t="s">
        <v>106</v>
      </c>
      <c r="C67" s="33" t="s">
        <v>13</v>
      </c>
      <c r="D67" s="30">
        <v>41</v>
      </c>
      <c r="E67" s="23">
        <v>4717501</v>
      </c>
      <c r="F67" s="13">
        <v>4349512.7272727303</v>
      </c>
      <c r="G67" s="20">
        <v>4424091.4545454504</v>
      </c>
      <c r="H67" s="23">
        <f t="shared" si="12"/>
        <v>4497035.0606060596</v>
      </c>
      <c r="I67" s="12">
        <f t="shared" si="13"/>
        <v>194536.42194983418</v>
      </c>
      <c r="J67" s="44">
        <f t="shared" si="14"/>
        <v>4.3258818160874366</v>
      </c>
      <c r="K67" s="20">
        <f t="shared" si="15"/>
        <v>4497035.0606060596</v>
      </c>
      <c r="M67" s="5"/>
    </row>
    <row r="68" spans="1:13" ht="15.75" x14ac:dyDescent="0.25">
      <c r="A68" s="26" t="s">
        <v>84</v>
      </c>
      <c r="B68" s="36" t="s">
        <v>19</v>
      </c>
      <c r="C68" s="33" t="s">
        <v>13</v>
      </c>
      <c r="D68" s="30">
        <v>92</v>
      </c>
      <c r="E68" s="23">
        <v>16570120</v>
      </c>
      <c r="F68" s="13">
        <v>9962909.0909090899</v>
      </c>
      <c r="G68" s="20">
        <v>9587338.1818181798</v>
      </c>
      <c r="H68" s="23">
        <f t="shared" si="12"/>
        <v>12040122.424242422</v>
      </c>
      <c r="I68" s="12">
        <f t="shared" si="13"/>
        <v>3927584.7418249282</v>
      </c>
      <c r="J68" s="44">
        <f t="shared" si="14"/>
        <v>32.620804036982676</v>
      </c>
      <c r="K68" s="20">
        <f t="shared" si="15"/>
        <v>12040122.424242422</v>
      </c>
      <c r="M68" s="5"/>
    </row>
    <row r="69" spans="1:13" ht="16.5" thickBot="1" x14ac:dyDescent="0.3">
      <c r="A69" s="28" t="s">
        <v>85</v>
      </c>
      <c r="B69" s="37" t="s">
        <v>14</v>
      </c>
      <c r="C69" s="34" t="s">
        <v>13</v>
      </c>
      <c r="D69" s="31">
        <v>75</v>
      </c>
      <c r="E69" s="24">
        <v>4729200</v>
      </c>
      <c r="F69" s="42">
        <v>4586363.6363636404</v>
      </c>
      <c r="G69" s="22">
        <v>3094727.2727272701</v>
      </c>
      <c r="H69" s="24">
        <f t="shared" si="12"/>
        <v>4136763.6363636367</v>
      </c>
      <c r="I69" s="45">
        <f t="shared" si="13"/>
        <v>905251.56395865523</v>
      </c>
      <c r="J69" s="43">
        <f t="shared" si="14"/>
        <v>21.883086478549782</v>
      </c>
      <c r="K69" s="22">
        <f t="shared" si="15"/>
        <v>4136763.6363636367</v>
      </c>
      <c r="M69" s="5"/>
    </row>
    <row r="70" spans="1:13" ht="15.75" thickBot="1" x14ac:dyDescent="0.3">
      <c r="A70" s="63" t="s">
        <v>15</v>
      </c>
      <c r="B70" s="64"/>
      <c r="C70" s="64"/>
      <c r="D70" s="64"/>
      <c r="E70" s="39">
        <f>SUM(E4:E69)</f>
        <v>83278334.450000003</v>
      </c>
      <c r="F70" s="38">
        <f t="shared" ref="F70:G70" si="16">SUM(F4:F69)</f>
        <v>80362028.927272737</v>
      </c>
      <c r="G70" s="9">
        <f t="shared" si="16"/>
        <v>75466468.854545459</v>
      </c>
      <c r="H70" s="24">
        <f t="shared" ref="H70" si="17">AVERAGE(E70:G70)</f>
        <v>79702277.410606071</v>
      </c>
      <c r="I70" s="21">
        <f t="shared" ref="I70" si="18">SQRT(((SUM((POWER(E70-H70,2)),(POWER(F70-H70,2)),(POWER(G70-H70,2)))/(COLUMNS(E70:G70)-1))))</f>
        <v>3947501.1169307567</v>
      </c>
      <c r="J70" s="43">
        <f t="shared" ref="J70" si="19">I70/H70*100</f>
        <v>4.9528084330567177</v>
      </c>
      <c r="K70" s="22">
        <f t="shared" ref="K70" si="20">AVERAGE(E70:G70)</f>
        <v>79702277.410606071</v>
      </c>
    </row>
    <row r="71" spans="1:13" ht="15.75" thickBot="1" x14ac:dyDescent="0.3">
      <c r="A71" s="46" t="s">
        <v>15</v>
      </c>
      <c r="B71" s="47"/>
      <c r="C71" s="47"/>
      <c r="D71" s="47"/>
      <c r="E71" s="47"/>
      <c r="F71" s="47"/>
      <c r="G71" s="47"/>
      <c r="H71" s="47"/>
      <c r="I71" s="47"/>
      <c r="J71" s="48"/>
      <c r="K71" s="9">
        <f>AVERAGE(E70:G70)</f>
        <v>79702277.410606071</v>
      </c>
    </row>
    <row r="72" spans="1:13" ht="15.75" customHeight="1" x14ac:dyDescent="0.25">
      <c r="A72" s="7"/>
      <c r="B72" s="2"/>
      <c r="C72" s="2"/>
      <c r="D72" s="2"/>
      <c r="E72" s="4"/>
      <c r="F72" s="4"/>
      <c r="G72" s="52" t="s">
        <v>10</v>
      </c>
      <c r="H72" s="52"/>
      <c r="I72" s="52" t="s">
        <v>12</v>
      </c>
      <c r="J72" s="52"/>
      <c r="K72" s="52"/>
    </row>
    <row r="73" spans="1:13" ht="71.25" customHeight="1" x14ac:dyDescent="0.25">
      <c r="A73" s="7"/>
      <c r="B73" s="2"/>
      <c r="C73" s="2"/>
      <c r="D73" s="2"/>
      <c r="E73" s="4"/>
      <c r="F73" s="4"/>
      <c r="G73" s="52"/>
      <c r="H73" s="52"/>
      <c r="I73" s="52"/>
      <c r="J73" s="52"/>
      <c r="K73" s="52"/>
    </row>
    <row r="74" spans="1:13" ht="15.75" x14ac:dyDescent="0.25">
      <c r="J74" s="10"/>
      <c r="K74" s="11"/>
    </row>
  </sheetData>
  <mergeCells count="16">
    <mergeCell ref="A71:J71"/>
    <mergeCell ref="A2:A3"/>
    <mergeCell ref="G1:K1"/>
    <mergeCell ref="G72:H73"/>
    <mergeCell ref="I72:K7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B2:B3"/>
    <mergeCell ref="A70:D70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User</cp:lastModifiedBy>
  <cp:lastPrinted>2022-03-15T15:19:45Z</cp:lastPrinted>
  <dcterms:created xsi:type="dcterms:W3CDTF">2020-03-30T09:18:46Z</dcterms:created>
  <dcterms:modified xsi:type="dcterms:W3CDTF">2022-04-15T14:22:14Z</dcterms:modified>
</cp:coreProperties>
</file>