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3\Закупки\Конкурентные закупки\10 закупка 03.2023 Конкурс (Поставка оборудования Мурманск, областной бюджет (2 закупка)\"/>
    </mc:Choice>
  </mc:AlternateContent>
  <bookViews>
    <workbookView xWindow="22935" yWindow="-105" windowWidth="30930" windowHeight="1689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" i="1" l="1"/>
  <c r="G28" i="1"/>
  <c r="F28" i="1"/>
  <c r="E28" i="1"/>
  <c r="H9" i="1"/>
  <c r="I9" i="1" s="1"/>
  <c r="J9" i="1" s="1"/>
  <c r="K9" i="1"/>
  <c r="H10" i="1"/>
  <c r="I10" i="1" s="1"/>
  <c r="J10" i="1" s="1"/>
  <c r="K10" i="1"/>
  <c r="H11" i="1"/>
  <c r="I11" i="1" s="1"/>
  <c r="J11" i="1" s="1"/>
  <c r="K11" i="1"/>
  <c r="H12" i="1"/>
  <c r="I12" i="1" s="1"/>
  <c r="J12" i="1" s="1"/>
  <c r="K12" i="1"/>
  <c r="H13" i="1"/>
  <c r="I13" i="1" s="1"/>
  <c r="J13" i="1" s="1"/>
  <c r="K13" i="1"/>
  <c r="H14" i="1"/>
  <c r="I14" i="1" s="1"/>
  <c r="J14" i="1" s="1"/>
  <c r="K14" i="1"/>
  <c r="H15" i="1"/>
  <c r="I15" i="1" s="1"/>
  <c r="J15" i="1" s="1"/>
  <c r="K15" i="1"/>
  <c r="H16" i="1"/>
  <c r="I16" i="1" s="1"/>
  <c r="J16" i="1" s="1"/>
  <c r="K16" i="1"/>
  <c r="H17" i="1"/>
  <c r="I17" i="1" s="1"/>
  <c r="J17" i="1" s="1"/>
  <c r="K17" i="1"/>
  <c r="H18" i="1"/>
  <c r="I18" i="1" s="1"/>
  <c r="J18" i="1" s="1"/>
  <c r="K18" i="1"/>
  <c r="H19" i="1"/>
  <c r="I19" i="1" s="1"/>
  <c r="J19" i="1" s="1"/>
  <c r="K19" i="1"/>
  <c r="H20" i="1"/>
  <c r="I20" i="1" s="1"/>
  <c r="J20" i="1" s="1"/>
  <c r="K20" i="1"/>
  <c r="H21" i="1"/>
  <c r="I21" i="1" s="1"/>
  <c r="J21" i="1" s="1"/>
  <c r="K21" i="1"/>
  <c r="H22" i="1"/>
  <c r="I22" i="1" s="1"/>
  <c r="J22" i="1" s="1"/>
  <c r="K22" i="1"/>
  <c r="H23" i="1"/>
  <c r="I23" i="1" s="1"/>
  <c r="J23" i="1" s="1"/>
  <c r="K23" i="1"/>
  <c r="H24" i="1"/>
  <c r="I24" i="1" s="1"/>
  <c r="J24" i="1" s="1"/>
  <c r="K24" i="1"/>
  <c r="H25" i="1"/>
  <c r="I25" i="1" s="1"/>
  <c r="J25" i="1" s="1"/>
  <c r="K25" i="1"/>
  <c r="H26" i="1"/>
  <c r="I26" i="1" s="1"/>
  <c r="J26" i="1" s="1"/>
  <c r="K26" i="1"/>
  <c r="H27" i="1"/>
  <c r="I27" i="1" s="1"/>
  <c r="J27" i="1" s="1"/>
  <c r="K27" i="1"/>
  <c r="H28" i="1" l="1"/>
  <c r="I28" i="1" s="1"/>
  <c r="J28" i="1" s="1"/>
  <c r="H7" i="1"/>
  <c r="I7" i="1" s="1"/>
  <c r="J7" i="1" s="1"/>
  <c r="K7" i="1"/>
  <c r="K4" i="1" l="1"/>
  <c r="K5" i="1"/>
  <c r="K6" i="1"/>
  <c r="K8" i="1"/>
  <c r="H4" i="1"/>
  <c r="I4" i="1" s="1"/>
  <c r="J4" i="1" s="1"/>
  <c r="I5" i="1"/>
  <c r="J5" i="1" s="1"/>
  <c r="H6" i="1"/>
  <c r="I6" i="1" s="1"/>
  <c r="J6" i="1" s="1"/>
  <c r="H8" i="1"/>
  <c r="I8" i="1" s="1"/>
  <c r="J8" i="1" s="1"/>
  <c r="H3" i="1" l="1"/>
  <c r="K3" i="1" l="1"/>
  <c r="K28" i="1" s="1"/>
  <c r="I3" i="1"/>
  <c r="J3" i="1" l="1"/>
</calcChain>
</file>

<file path=xl/sharedStrings.xml><?xml version="1.0" encoding="utf-8"?>
<sst xmlns="http://schemas.openxmlformats.org/spreadsheetml/2006/main" count="90" uniqueCount="59">
  <si>
    <t>Объект закупки</t>
  </si>
  <si>
    <t>Ед. изм</t>
  </si>
  <si>
    <t>Кол-во</t>
  </si>
  <si>
    <t>Средняя арифметическая цена</t>
  </si>
  <si>
    <t>№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</si>
  <si>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</si>
  <si>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</si>
  <si>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</si>
  <si>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</si>
  <si>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Расчет НМЦД</t>
  </si>
  <si>
    <t>Итого:</t>
  </si>
  <si>
    <t>1</t>
  </si>
  <si>
    <t>Директор АНО «Центр городского развития Мурманской области»</t>
  </si>
  <si>
    <t>__________ В. А. Миронова</t>
  </si>
  <si>
    <t>Среднее Квадртичное отлонение</t>
  </si>
  <si>
    <t>2</t>
  </si>
  <si>
    <t>3</t>
  </si>
  <si>
    <t>Доставка</t>
  </si>
  <si>
    <t>усл. ед.</t>
  </si>
  <si>
    <t>4</t>
  </si>
  <si>
    <t>5</t>
  </si>
  <si>
    <t>шт.</t>
  </si>
  <si>
    <t xml:space="preserve">Игровой комплекс </t>
  </si>
  <si>
    <t>Урна</t>
  </si>
  <si>
    <t>Скамья со спинкой</t>
  </si>
  <si>
    <t>6</t>
  </si>
  <si>
    <t>Спортивный комплекс мультистанция мини</t>
  </si>
  <si>
    <t>Комплекс из двухуровневого рукохода и 6 перекладин</t>
  </si>
  <si>
    <t xml:space="preserve">тренажер Приседания/шраги      </t>
  </si>
  <si>
    <t xml:space="preserve">тренажер Жим лежа      </t>
  </si>
  <si>
    <t xml:space="preserve">тренажер Жим от плеч      </t>
  </si>
  <si>
    <t>Тренажер Турник разноуровневый</t>
  </si>
  <si>
    <t>Скамья с упорами</t>
  </si>
  <si>
    <t>Перекладины для отжиманий и подтягиваний</t>
  </si>
  <si>
    <t>Спортивный комплекс Супер</t>
  </si>
  <si>
    <t>Тренажер Жим ногами сдвоенный</t>
  </si>
  <si>
    <t>Тренажер Верхняя тяга + Жим от груди</t>
  </si>
  <si>
    <t>Тренажер Маятник + разведение ног</t>
  </si>
  <si>
    <t>Тренажер Лыжник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</si>
  <si>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</si>
  <si>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</si>
  <si>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</si>
  <si>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</si>
  <si>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</si>
  <si>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</si>
  <si>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</si>
  <si>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</si>
  <si>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</si>
  <si>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</si>
  <si>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</si>
  <si>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</si>
  <si>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</si>
  <si>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</si>
  <si>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</si>
  <si>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</si>
  <si>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</si>
  <si>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</si>
  <si>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</si>
  <si>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поставка оборудования (31.03.2023)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</si>
</sst>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49" fontId="3" fillId="0" borderId="0" xfId="0" applyNumberFormat="1" applyFont="1"/>
    <xf numFmtId="49" fontId="0" fillId="0" borderId="0" xfId="0" applyNumberFormat="1"/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4" fontId="3" fillId="0" borderId="0" xfId="0" applyNumberFormat="1" applyFont="1" applyBorder="1" applyAlignment="1">
      <alignment wrapText="1"/>
    </xf>
    <xf numFmtId="4" fontId="3" fillId="0" borderId="16" xfId="0" applyNumberFormat="1" applyFont="1" applyFill="1" applyBorder="1" applyAlignment="1">
      <alignment horizontal="center" vertical="center" wrapText="1"/>
    </xf>
    <xf numFmtId="4" fontId="3" fillId="0" borderId="17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/>
    </xf>
    <xf numFmtId="4" fontId="5" fillId="0" borderId="12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4" fontId="5" fillId="0" borderId="13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49" fontId="5" fillId="0" borderId="26" xfId="0" applyNumberFormat="1" applyFont="1" applyBorder="1" applyAlignment="1">
      <alignment horizontal="center" vertical="center"/>
    </xf>
    <xf numFmtId="49" fontId="5" fillId="0" borderId="27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9" fontId="5" fillId="0" borderId="2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right" vertical="center"/>
    </xf>
    <xf numFmtId="49" fontId="5" fillId="0" borderId="18" xfId="0" applyNumberFormat="1" applyFont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abSelected="1" zoomScaleNormal="100" workbookViewId="0">
      <selection activeCell="G1" sqref="G1:K1"/>
    </sheetView>
  </sheetViews>
  <sheetFormatPr defaultRowHeight="15" x14ac:dyDescent="0.25"/>
  <cols>
    <col min="1" max="1" width="8.28515625" style="5" customWidth="1"/>
    <col min="2" max="2" width="35.85546875" customWidth="1"/>
    <col min="3" max="3" width="12.7109375" customWidth="1"/>
    <col min="5" max="6" width="17.7109375" style="3" customWidth="1"/>
    <col min="7" max="8" width="17.140625" style="3" customWidth="1"/>
    <col min="9" max="9" width="16.7109375" style="3" customWidth="1"/>
    <col min="10" max="10" width="20.7109375" style="3" customWidth="1"/>
    <col min="11" max="11" width="16.140625" style="3" customWidth="1"/>
    <col min="12" max="12" width="12.28515625" bestFit="1" customWidth="1"/>
    <col min="13" max="14" width="11.7109375" style="3" bestFit="1" customWidth="1"/>
  </cols>
  <sheetData>
    <row r="1" spans="1:11" ht="47.25" customHeight="1" thickBot="1" x14ac:dyDescent="0.3">
      <c r="A1" s="11"/>
      <c r="B1" s="12"/>
      <c r="C1" s="12"/>
      <c r="D1" s="12"/>
      <c r="E1" s="13"/>
      <c r="F1" s="13"/>
      <c r="G1" s="49" t="s">
        <v>58</v>
      </c>
      <c r="H1" s="49"/>
      <c r="I1" s="49"/>
      <c r="J1" s="49"/>
      <c r="K1" s="49"/>
    </row>
    <row r="2" spans="1:11" ht="60.75" thickBot="1" x14ac:dyDescent="0.3">
      <c r="A2" s="17" t="s">
        <v>4</v>
      </c>
      <c r="B2" s="17" t="s">
        <v>0</v>
      </c>
      <c r="C2" s="18" t="s">
        <v>1</v>
      </c>
      <c r="D2" s="19" t="s">
        <v>2</v>
      </c>
      <c r="E2" s="14" t="s">
        <v>6</v>
      </c>
      <c r="F2" s="9" t="s">
        <v>7</v>
      </c>
      <c r="G2" s="15" t="s">
        <v>8</v>
      </c>
      <c r="H2" s="8" t="s">
        <v>3</v>
      </c>
      <c r="I2" s="9" t="s">
        <v>14</v>
      </c>
      <c r="J2" s="10" t="s">
        <v>5</v>
      </c>
      <c r="K2" s="16" t="s">
        <v>9</v>
      </c>
    </row>
    <row r="3" spans="1:11" x14ac:dyDescent="0.25">
      <c r="A3" s="38" t="s">
        <v>11</v>
      </c>
      <c r="B3" s="40" t="s">
        <v>22</v>
      </c>
      <c r="C3" s="20" t="s">
        <v>21</v>
      </c>
      <c r="D3" s="21">
        <v>3</v>
      </c>
      <c r="E3" s="22">
        <v>19223568</v>
      </c>
      <c r="F3" s="23">
        <v>17372409.600000001</v>
      </c>
      <c r="G3" s="24">
        <v>16375632</v>
      </c>
      <c r="H3" s="25">
        <f>AVERAGE(E3:G3)</f>
        <v>17657203.199999999</v>
      </c>
      <c r="I3" s="26">
        <f t="shared" ref="I3" si="0">SQRT(((SUM((POWER(E3-H3,2)),(POWER(F3-H3,2)),(POWER(G3-H3,2)))/(COLUMNS(E3:G3)-1))))</f>
        <v>1445169.6824161236</v>
      </c>
      <c r="J3" s="27">
        <f>I3/H3*100</f>
        <v>8.1845899718485633</v>
      </c>
      <c r="K3" s="28">
        <f>AVERAGE(E3:G3)</f>
        <v>17657203.199999999</v>
      </c>
    </row>
    <row r="4" spans="1:11" x14ac:dyDescent="0.25">
      <c r="A4" s="39" t="s">
        <v>15</v>
      </c>
      <c r="B4" s="41" t="s">
        <v>22</v>
      </c>
      <c r="C4" s="29" t="s">
        <v>21</v>
      </c>
      <c r="D4" s="30">
        <v>2</v>
      </c>
      <c r="E4" s="22">
        <v>13436334</v>
      </c>
      <c r="F4" s="23">
        <v>12142464.800000001</v>
      </c>
      <c r="G4" s="24">
        <v>11445766</v>
      </c>
      <c r="H4" s="25">
        <f t="shared" ref="H4:H8" si="1">AVERAGE(E4:G4)</f>
        <v>12341521.6</v>
      </c>
      <c r="I4" s="26">
        <f t="shared" ref="I4:I5" si="2">SQRT(((SUM((POWER(E4-H4,2)),(POWER(F4-H4,2)),(POWER(G4-H4,2)))/(COLUMNS(E4:G4)-1))))</f>
        <v>1010102.9392471244</v>
      </c>
      <c r="J4" s="27">
        <f t="shared" ref="J4:J5" si="3">I4/H4*100</f>
        <v>8.1845899718485633</v>
      </c>
      <c r="K4" s="28">
        <f t="shared" ref="K4:K8" si="4">AVERAGE(E4:G4)</f>
        <v>12341521.6</v>
      </c>
    </row>
    <row r="5" spans="1:11" x14ac:dyDescent="0.25">
      <c r="A5" s="39" t="s">
        <v>16</v>
      </c>
      <c r="B5" s="41" t="s">
        <v>22</v>
      </c>
      <c r="C5" s="29" t="s">
        <v>21</v>
      </c>
      <c r="D5" s="30">
        <v>2</v>
      </c>
      <c r="E5" s="22">
        <v>19044099</v>
      </c>
      <c r="F5" s="23">
        <v>17210222.800000001</v>
      </c>
      <c r="G5" s="24">
        <v>16222751</v>
      </c>
      <c r="H5" s="25">
        <f>AVERAGE(E5:G5)</f>
        <v>17492357.599999998</v>
      </c>
      <c r="I5" s="26">
        <f t="shared" si="2"/>
        <v>1431677.7459694901</v>
      </c>
      <c r="J5" s="27">
        <f t="shared" si="3"/>
        <v>8.1845899718485651</v>
      </c>
      <c r="K5" s="28">
        <f t="shared" si="4"/>
        <v>17492357.599999998</v>
      </c>
    </row>
    <row r="6" spans="1:11" x14ac:dyDescent="0.25">
      <c r="A6" s="39" t="s">
        <v>19</v>
      </c>
      <c r="B6" s="41" t="s">
        <v>22</v>
      </c>
      <c r="C6" s="29" t="s">
        <v>21</v>
      </c>
      <c r="D6" s="30">
        <v>1</v>
      </c>
      <c r="E6" s="22">
        <v>5931009</v>
      </c>
      <c r="F6" s="23">
        <v>5359874.8</v>
      </c>
      <c r="G6" s="24">
        <v>5052341</v>
      </c>
      <c r="H6" s="25">
        <f>AVERAGE(E6:G6)</f>
        <v>5447741.6000000006</v>
      </c>
      <c r="I6" s="26">
        <f t="shared" ref="I6:I27" si="5">SQRT(((SUM((POWER(E6-H6,2)),(POWER(F6-H6,2)),(POWER(G6-H6,2)))/(COLUMNS(E6:G6)-1))))</f>
        <v>445875.31268582254</v>
      </c>
      <c r="J6" s="27">
        <f t="shared" ref="J6:J27" si="6">I6/H6*100</f>
        <v>8.1845899718485633</v>
      </c>
      <c r="K6" s="28">
        <f>AVERAGE(E6:G6)</f>
        <v>5447741.6000000006</v>
      </c>
    </row>
    <row r="7" spans="1:11" x14ac:dyDescent="0.25">
      <c r="A7" s="39" t="s">
        <v>20</v>
      </c>
      <c r="B7" s="41" t="s">
        <v>22</v>
      </c>
      <c r="C7" s="29" t="s">
        <v>21</v>
      </c>
      <c r="D7" s="30">
        <v>1</v>
      </c>
      <c r="E7" s="22">
        <v>1473255</v>
      </c>
      <c r="F7" s="23">
        <v>1331386</v>
      </c>
      <c r="G7" s="24">
        <v>1254995</v>
      </c>
      <c r="H7" s="25">
        <f t="shared" ref="H7" si="7">AVERAGE(E7:G7)</f>
        <v>1353212</v>
      </c>
      <c r="I7" s="26">
        <f t="shared" si="5"/>
        <v>110754.85364985139</v>
      </c>
      <c r="J7" s="27">
        <f t="shared" si="6"/>
        <v>8.1845899718485633</v>
      </c>
      <c r="K7" s="28">
        <f t="shared" ref="K7" si="8">AVERAGE(E7:G7)</f>
        <v>1353212</v>
      </c>
    </row>
    <row r="8" spans="1:11" x14ac:dyDescent="0.25">
      <c r="A8" s="39" t="s">
        <v>25</v>
      </c>
      <c r="B8" s="41" t="s">
        <v>22</v>
      </c>
      <c r="C8" s="29" t="s">
        <v>21</v>
      </c>
      <c r="D8" s="30">
        <v>1</v>
      </c>
      <c r="E8" s="22">
        <v>1581174</v>
      </c>
      <c r="F8" s="23">
        <v>1428912.8</v>
      </c>
      <c r="G8" s="24">
        <v>1346926</v>
      </c>
      <c r="H8" s="25">
        <f t="shared" si="1"/>
        <v>1452337.5999999999</v>
      </c>
      <c r="I8" s="26">
        <f t="shared" si="5"/>
        <v>118867.87756698611</v>
      </c>
      <c r="J8" s="27">
        <f t="shared" si="6"/>
        <v>8.1845899718485651</v>
      </c>
      <c r="K8" s="28">
        <f t="shared" si="4"/>
        <v>1452337.5999999999</v>
      </c>
    </row>
    <row r="9" spans="1:11" x14ac:dyDescent="0.25">
      <c r="A9" s="39" t="s">
        <v>39</v>
      </c>
      <c r="B9" s="41" t="s">
        <v>22</v>
      </c>
      <c r="C9" s="29" t="s">
        <v>21</v>
      </c>
      <c r="D9" s="30">
        <v>2</v>
      </c>
      <c r="E9" s="22">
        <v>6814962</v>
      </c>
      <c r="F9" s="23">
        <v>6158706.4000000004</v>
      </c>
      <c r="G9" s="24">
        <v>5805338</v>
      </c>
      <c r="H9" s="25">
        <f t="shared" ref="H9:H27" si="9">AVERAGE(E9:G9)</f>
        <v>6259668.7999999998</v>
      </c>
      <c r="I9" s="26">
        <f t="shared" si="5"/>
        <v>512328.22487573331</v>
      </c>
      <c r="J9" s="27">
        <f t="shared" si="6"/>
        <v>8.1845899718485633</v>
      </c>
      <c r="K9" s="28">
        <f t="shared" ref="K9:K27" si="10">AVERAGE(E9:G9)</f>
        <v>6259668.7999999998</v>
      </c>
    </row>
    <row r="10" spans="1:11" x14ac:dyDescent="0.25">
      <c r="A10" s="39" t="s">
        <v>40</v>
      </c>
      <c r="B10" s="41" t="s">
        <v>22</v>
      </c>
      <c r="C10" s="29" t="s">
        <v>21</v>
      </c>
      <c r="D10" s="30">
        <v>1</v>
      </c>
      <c r="E10" s="22">
        <v>1831977</v>
      </c>
      <c r="F10" s="23">
        <v>1655564.4</v>
      </c>
      <c r="G10" s="24">
        <v>1560573</v>
      </c>
      <c r="H10" s="25">
        <f t="shared" si="9"/>
        <v>1682704.8</v>
      </c>
      <c r="I10" s="26">
        <f t="shared" si="5"/>
        <v>137722.48831661444</v>
      </c>
      <c r="J10" s="27">
        <f t="shared" si="6"/>
        <v>8.1845899718485651</v>
      </c>
      <c r="K10" s="28">
        <f t="shared" si="10"/>
        <v>1682704.8</v>
      </c>
    </row>
    <row r="11" spans="1:11" x14ac:dyDescent="0.25">
      <c r="A11" s="39" t="s">
        <v>41</v>
      </c>
      <c r="B11" s="41" t="s">
        <v>22</v>
      </c>
      <c r="C11" s="29" t="s">
        <v>21</v>
      </c>
      <c r="D11" s="30">
        <v>2</v>
      </c>
      <c r="E11" s="22">
        <v>2371734</v>
      </c>
      <c r="F11" s="23">
        <v>2143344.7999999998</v>
      </c>
      <c r="G11" s="24">
        <v>2020366</v>
      </c>
      <c r="H11" s="25">
        <f t="shared" si="9"/>
        <v>2178481.6</v>
      </c>
      <c r="I11" s="26">
        <f t="shared" si="5"/>
        <v>178299.78657216617</v>
      </c>
      <c r="J11" s="27">
        <f t="shared" si="6"/>
        <v>8.1845899718485651</v>
      </c>
      <c r="K11" s="28">
        <f t="shared" si="10"/>
        <v>2178481.6</v>
      </c>
    </row>
    <row r="12" spans="1:11" ht="25.5" x14ac:dyDescent="0.25">
      <c r="A12" s="39" t="s">
        <v>42</v>
      </c>
      <c r="B12" s="41" t="s">
        <v>26</v>
      </c>
      <c r="C12" s="29" t="s">
        <v>21</v>
      </c>
      <c r="D12" s="30">
        <v>1</v>
      </c>
      <c r="E12" s="22">
        <v>695250</v>
      </c>
      <c r="F12" s="23">
        <v>628300</v>
      </c>
      <c r="G12" s="24">
        <v>592250</v>
      </c>
      <c r="H12" s="25">
        <f t="shared" si="9"/>
        <v>638600</v>
      </c>
      <c r="I12" s="26">
        <f t="shared" si="5"/>
        <v>52266.791560224927</v>
      </c>
      <c r="J12" s="27">
        <f t="shared" si="6"/>
        <v>8.1845899718485633</v>
      </c>
      <c r="K12" s="28">
        <f t="shared" si="10"/>
        <v>638600</v>
      </c>
    </row>
    <row r="13" spans="1:11" ht="25.5" x14ac:dyDescent="0.25">
      <c r="A13" s="39" t="s">
        <v>43</v>
      </c>
      <c r="B13" s="41" t="s">
        <v>27</v>
      </c>
      <c r="C13" s="29" t="s">
        <v>21</v>
      </c>
      <c r="D13" s="30">
        <v>1</v>
      </c>
      <c r="E13" s="22">
        <v>483975</v>
      </c>
      <c r="F13" s="23">
        <v>437370</v>
      </c>
      <c r="G13" s="24">
        <v>412275</v>
      </c>
      <c r="H13" s="25">
        <f t="shared" si="9"/>
        <v>444540</v>
      </c>
      <c r="I13" s="26">
        <f t="shared" si="5"/>
        <v>36383.776260855608</v>
      </c>
      <c r="J13" s="27">
        <f t="shared" si="6"/>
        <v>8.1845899718485651</v>
      </c>
      <c r="K13" s="28">
        <f t="shared" si="10"/>
        <v>444540</v>
      </c>
    </row>
    <row r="14" spans="1:11" x14ac:dyDescent="0.25">
      <c r="A14" s="39" t="s">
        <v>44</v>
      </c>
      <c r="B14" s="41" t="s">
        <v>28</v>
      </c>
      <c r="C14" s="29" t="s">
        <v>21</v>
      </c>
      <c r="D14" s="30">
        <v>1</v>
      </c>
      <c r="E14" s="22">
        <v>228150</v>
      </c>
      <c r="F14" s="23">
        <v>206180</v>
      </c>
      <c r="G14" s="24">
        <v>194350</v>
      </c>
      <c r="H14" s="25">
        <f t="shared" si="9"/>
        <v>209560</v>
      </c>
      <c r="I14" s="26">
        <f t="shared" si="5"/>
        <v>17151.626745005851</v>
      </c>
      <c r="J14" s="27">
        <f t="shared" si="6"/>
        <v>8.1845899718485651</v>
      </c>
      <c r="K14" s="28">
        <f t="shared" si="10"/>
        <v>209560</v>
      </c>
    </row>
    <row r="15" spans="1:11" x14ac:dyDescent="0.25">
      <c r="A15" s="39" t="s">
        <v>45</v>
      </c>
      <c r="B15" s="41" t="s">
        <v>29</v>
      </c>
      <c r="C15" s="29" t="s">
        <v>21</v>
      </c>
      <c r="D15" s="30">
        <v>1</v>
      </c>
      <c r="E15" s="22">
        <v>228150</v>
      </c>
      <c r="F15" s="23">
        <v>206180</v>
      </c>
      <c r="G15" s="24">
        <v>194350</v>
      </c>
      <c r="H15" s="25">
        <f t="shared" si="9"/>
        <v>209560</v>
      </c>
      <c r="I15" s="26">
        <f t="shared" si="5"/>
        <v>17151.626745005851</v>
      </c>
      <c r="J15" s="27">
        <f t="shared" si="6"/>
        <v>8.1845899718485651</v>
      </c>
      <c r="K15" s="28">
        <f t="shared" si="10"/>
        <v>209560</v>
      </c>
    </row>
    <row r="16" spans="1:11" x14ac:dyDescent="0.25">
      <c r="A16" s="39" t="s">
        <v>46</v>
      </c>
      <c r="B16" s="41" t="s">
        <v>30</v>
      </c>
      <c r="C16" s="29" t="s">
        <v>21</v>
      </c>
      <c r="D16" s="30">
        <v>1</v>
      </c>
      <c r="E16" s="22">
        <v>228150</v>
      </c>
      <c r="F16" s="23">
        <v>206180</v>
      </c>
      <c r="G16" s="24">
        <v>194350</v>
      </c>
      <c r="H16" s="25">
        <f t="shared" si="9"/>
        <v>209560</v>
      </c>
      <c r="I16" s="26">
        <f t="shared" si="5"/>
        <v>17151.626745005851</v>
      </c>
      <c r="J16" s="27">
        <f t="shared" si="6"/>
        <v>8.1845899718485651</v>
      </c>
      <c r="K16" s="28">
        <f t="shared" si="10"/>
        <v>209560</v>
      </c>
    </row>
    <row r="17" spans="1:11" x14ac:dyDescent="0.25">
      <c r="A17" s="39" t="s">
        <v>47</v>
      </c>
      <c r="B17" s="41" t="s">
        <v>31</v>
      </c>
      <c r="C17" s="29" t="s">
        <v>21</v>
      </c>
      <c r="D17" s="30">
        <v>1</v>
      </c>
      <c r="E17" s="22">
        <v>85050</v>
      </c>
      <c r="F17" s="23">
        <v>76860</v>
      </c>
      <c r="G17" s="24">
        <v>72450</v>
      </c>
      <c r="H17" s="25">
        <f t="shared" si="9"/>
        <v>78120</v>
      </c>
      <c r="I17" s="26">
        <f t="shared" si="5"/>
        <v>6393.8016860080979</v>
      </c>
      <c r="J17" s="27">
        <f t="shared" si="6"/>
        <v>8.1845899718485633</v>
      </c>
      <c r="K17" s="28">
        <f t="shared" si="10"/>
        <v>78120</v>
      </c>
    </row>
    <row r="18" spans="1:11" x14ac:dyDescent="0.25">
      <c r="A18" s="39" t="s">
        <v>48</v>
      </c>
      <c r="B18" s="41" t="s">
        <v>32</v>
      </c>
      <c r="C18" s="29" t="s">
        <v>21</v>
      </c>
      <c r="D18" s="30">
        <v>1</v>
      </c>
      <c r="E18" s="22">
        <v>101790</v>
      </c>
      <c r="F18" s="23">
        <v>91988</v>
      </c>
      <c r="G18" s="24">
        <v>86710</v>
      </c>
      <c r="H18" s="25">
        <f t="shared" si="9"/>
        <v>93496</v>
      </c>
      <c r="I18" s="26">
        <f t="shared" si="5"/>
        <v>7652.2642400795339</v>
      </c>
      <c r="J18" s="27">
        <f t="shared" si="6"/>
        <v>8.1845899718485651</v>
      </c>
      <c r="K18" s="28">
        <f t="shared" si="10"/>
        <v>93496</v>
      </c>
    </row>
    <row r="19" spans="1:11" ht="25.5" x14ac:dyDescent="0.25">
      <c r="A19" s="39" t="s">
        <v>49</v>
      </c>
      <c r="B19" s="41" t="s">
        <v>33</v>
      </c>
      <c r="C19" s="29" t="s">
        <v>21</v>
      </c>
      <c r="D19" s="30">
        <v>1</v>
      </c>
      <c r="E19" s="22">
        <v>95310</v>
      </c>
      <c r="F19" s="23">
        <v>86132</v>
      </c>
      <c r="G19" s="24">
        <v>81190</v>
      </c>
      <c r="H19" s="25">
        <f t="shared" si="9"/>
        <v>87544</v>
      </c>
      <c r="I19" s="26">
        <f t="shared" si="5"/>
        <v>7165.1174449551072</v>
      </c>
      <c r="J19" s="27">
        <f t="shared" si="6"/>
        <v>8.1845899718485651</v>
      </c>
      <c r="K19" s="28">
        <f t="shared" si="10"/>
        <v>87544</v>
      </c>
    </row>
    <row r="20" spans="1:11" x14ac:dyDescent="0.25">
      <c r="A20" s="39" t="s">
        <v>50</v>
      </c>
      <c r="B20" s="41" t="s">
        <v>34</v>
      </c>
      <c r="C20" s="29" t="s">
        <v>21</v>
      </c>
      <c r="D20" s="30">
        <v>1</v>
      </c>
      <c r="E20" s="22">
        <v>459000</v>
      </c>
      <c r="F20" s="23">
        <v>414800</v>
      </c>
      <c r="G20" s="24">
        <v>391000</v>
      </c>
      <c r="H20" s="25">
        <f t="shared" si="9"/>
        <v>421600</v>
      </c>
      <c r="I20" s="26">
        <f t="shared" si="5"/>
        <v>34506.231321313549</v>
      </c>
      <c r="J20" s="27">
        <f t="shared" si="6"/>
        <v>8.1845899718485651</v>
      </c>
      <c r="K20" s="28">
        <f t="shared" si="10"/>
        <v>421600</v>
      </c>
    </row>
    <row r="21" spans="1:11" x14ac:dyDescent="0.25">
      <c r="A21" s="39" t="s">
        <v>51</v>
      </c>
      <c r="B21" s="41" t="s">
        <v>35</v>
      </c>
      <c r="C21" s="29" t="s">
        <v>21</v>
      </c>
      <c r="D21" s="30">
        <v>1</v>
      </c>
      <c r="E21" s="22">
        <v>94500</v>
      </c>
      <c r="F21" s="23">
        <v>85400</v>
      </c>
      <c r="G21" s="24">
        <v>80500</v>
      </c>
      <c r="H21" s="25">
        <f t="shared" si="9"/>
        <v>86800</v>
      </c>
      <c r="I21" s="26">
        <f t="shared" si="5"/>
        <v>7104.2240955645539</v>
      </c>
      <c r="J21" s="27">
        <f t="shared" si="6"/>
        <v>8.1845899718485651</v>
      </c>
      <c r="K21" s="28">
        <f t="shared" si="10"/>
        <v>86800</v>
      </c>
    </row>
    <row r="22" spans="1:11" x14ac:dyDescent="0.25">
      <c r="A22" s="39" t="s">
        <v>52</v>
      </c>
      <c r="B22" s="41" t="s">
        <v>36</v>
      </c>
      <c r="C22" s="29" t="s">
        <v>21</v>
      </c>
      <c r="D22" s="30">
        <v>1</v>
      </c>
      <c r="E22" s="22">
        <v>141750</v>
      </c>
      <c r="F22" s="23">
        <v>128100</v>
      </c>
      <c r="G22" s="24">
        <v>120750</v>
      </c>
      <c r="H22" s="25">
        <f t="shared" si="9"/>
        <v>130200</v>
      </c>
      <c r="I22" s="26">
        <f t="shared" si="5"/>
        <v>10656.336143346831</v>
      </c>
      <c r="J22" s="27">
        <f t="shared" si="6"/>
        <v>8.1845899718485651</v>
      </c>
      <c r="K22" s="28">
        <f t="shared" si="10"/>
        <v>130200</v>
      </c>
    </row>
    <row r="23" spans="1:11" x14ac:dyDescent="0.25">
      <c r="A23" s="39" t="s">
        <v>53</v>
      </c>
      <c r="B23" s="41" t="s">
        <v>37</v>
      </c>
      <c r="C23" s="29" t="s">
        <v>21</v>
      </c>
      <c r="D23" s="30">
        <v>2</v>
      </c>
      <c r="E23" s="22">
        <v>202500</v>
      </c>
      <c r="F23" s="23">
        <v>183000</v>
      </c>
      <c r="G23" s="24">
        <v>172500</v>
      </c>
      <c r="H23" s="25">
        <f t="shared" si="9"/>
        <v>186000</v>
      </c>
      <c r="I23" s="26">
        <f t="shared" si="5"/>
        <v>15223.337347638329</v>
      </c>
      <c r="J23" s="27">
        <f t="shared" si="6"/>
        <v>8.1845899718485651</v>
      </c>
      <c r="K23" s="28">
        <f t="shared" si="10"/>
        <v>186000</v>
      </c>
    </row>
    <row r="24" spans="1:11" x14ac:dyDescent="0.25">
      <c r="A24" s="39" t="s">
        <v>54</v>
      </c>
      <c r="B24" s="41" t="s">
        <v>38</v>
      </c>
      <c r="C24" s="29" t="s">
        <v>21</v>
      </c>
      <c r="D24" s="30">
        <v>1</v>
      </c>
      <c r="E24" s="22">
        <v>101250</v>
      </c>
      <c r="F24" s="23">
        <v>91500</v>
      </c>
      <c r="G24" s="24">
        <v>86250</v>
      </c>
      <c r="H24" s="25">
        <f t="shared" si="9"/>
        <v>93000</v>
      </c>
      <c r="I24" s="26">
        <f t="shared" si="5"/>
        <v>7611.6686738191647</v>
      </c>
      <c r="J24" s="27">
        <f t="shared" si="6"/>
        <v>8.1845899718485651</v>
      </c>
      <c r="K24" s="28">
        <f t="shared" si="10"/>
        <v>93000</v>
      </c>
    </row>
    <row r="25" spans="1:11" x14ac:dyDescent="0.25">
      <c r="A25" s="39" t="s">
        <v>55</v>
      </c>
      <c r="B25" s="41" t="s">
        <v>23</v>
      </c>
      <c r="C25" s="29" t="s">
        <v>21</v>
      </c>
      <c r="D25" s="30">
        <v>86</v>
      </c>
      <c r="E25" s="22">
        <v>4063500</v>
      </c>
      <c r="F25" s="23">
        <v>3672200</v>
      </c>
      <c r="G25" s="24">
        <v>3461500</v>
      </c>
      <c r="H25" s="25">
        <f t="shared" si="9"/>
        <v>3732400</v>
      </c>
      <c r="I25" s="26">
        <f t="shared" si="5"/>
        <v>305481.6361092758</v>
      </c>
      <c r="J25" s="27">
        <f t="shared" si="6"/>
        <v>8.1845899718485651</v>
      </c>
      <c r="K25" s="28">
        <f t="shared" si="10"/>
        <v>3732400</v>
      </c>
    </row>
    <row r="26" spans="1:11" x14ac:dyDescent="0.25">
      <c r="A26" s="39" t="s">
        <v>56</v>
      </c>
      <c r="B26" s="41" t="s">
        <v>24</v>
      </c>
      <c r="C26" s="29" t="s">
        <v>21</v>
      </c>
      <c r="D26" s="30">
        <v>118</v>
      </c>
      <c r="E26" s="22">
        <v>6372000</v>
      </c>
      <c r="F26" s="23">
        <v>5758400</v>
      </c>
      <c r="G26" s="24">
        <v>5428000</v>
      </c>
      <c r="H26" s="25">
        <f t="shared" si="9"/>
        <v>5852800</v>
      </c>
      <c r="I26" s="26">
        <f t="shared" si="5"/>
        <v>479027.68187235278</v>
      </c>
      <c r="J26" s="27">
        <f t="shared" si="6"/>
        <v>8.1845899718485651</v>
      </c>
      <c r="K26" s="28">
        <f t="shared" si="10"/>
        <v>5852800</v>
      </c>
    </row>
    <row r="27" spans="1:11" ht="15.75" thickBot="1" x14ac:dyDescent="0.3">
      <c r="A27" s="39" t="s">
        <v>57</v>
      </c>
      <c r="B27" s="42" t="s">
        <v>17</v>
      </c>
      <c r="C27" s="36" t="s">
        <v>18</v>
      </c>
      <c r="D27" s="37">
        <v>1</v>
      </c>
      <c r="E27" s="22">
        <v>6317662</v>
      </c>
      <c r="F27" s="23">
        <v>5054129.5999999996</v>
      </c>
      <c r="G27" s="24">
        <v>2958763</v>
      </c>
      <c r="H27" s="25">
        <f t="shared" si="9"/>
        <v>4776851.5333333332</v>
      </c>
      <c r="I27" s="26">
        <f t="shared" si="5"/>
        <v>1696529.6837194017</v>
      </c>
      <c r="J27" s="27">
        <f t="shared" si="6"/>
        <v>35.515646066888472</v>
      </c>
      <c r="K27" s="28">
        <f t="shared" si="10"/>
        <v>4776851.5333333332</v>
      </c>
    </row>
    <row r="28" spans="1:11" ht="15.75" thickBot="1" x14ac:dyDescent="0.3">
      <c r="A28" s="46" t="s">
        <v>10</v>
      </c>
      <c r="B28" s="47"/>
      <c r="C28" s="47"/>
      <c r="D28" s="48"/>
      <c r="E28" s="31">
        <f>SUM(E3:E27)</f>
        <v>91606099</v>
      </c>
      <c r="F28" s="32">
        <f>SUM(F3:F27)</f>
        <v>82129605.999999985</v>
      </c>
      <c r="G28" s="32">
        <f>SUM(G3:G27)</f>
        <v>75611876</v>
      </c>
      <c r="H28" s="32">
        <f>AVERAGE(E28:G28)</f>
        <v>83115860.333333328</v>
      </c>
      <c r="I28" s="33">
        <f>SQRT(((SUM((POWER(E28-H28,2)),(POWER(F28-H28,2)),(POWER(G28-H28,2)))/(COLUMNS(E28:G28)-1))))</f>
        <v>8042593.8322749054</v>
      </c>
      <c r="J28" s="34">
        <f>I28/H28*100</f>
        <v>9.6763647756521518</v>
      </c>
      <c r="K28" s="35">
        <f>SUM(K3:K27)</f>
        <v>83115860.333333313</v>
      </c>
    </row>
    <row r="29" spans="1:11" ht="15.75" customHeight="1" x14ac:dyDescent="0.25">
      <c r="A29" s="4"/>
      <c r="B29" s="1"/>
      <c r="C29" s="1"/>
      <c r="D29" s="1"/>
      <c r="E29" s="2"/>
      <c r="F29" s="2"/>
      <c r="G29" s="43" t="s">
        <v>12</v>
      </c>
      <c r="H29" s="44"/>
      <c r="I29" s="44" t="s">
        <v>13</v>
      </c>
      <c r="J29" s="44"/>
      <c r="K29" s="44"/>
    </row>
    <row r="30" spans="1:11" ht="71.25" customHeight="1" x14ac:dyDescent="0.25">
      <c r="A30" s="4"/>
      <c r="B30" s="1"/>
      <c r="C30" s="1"/>
      <c r="D30" s="1"/>
      <c r="E30" s="2"/>
      <c r="F30" s="2"/>
      <c r="G30" s="45"/>
      <c r="H30" s="45"/>
      <c r="I30" s="45"/>
      <c r="J30" s="45"/>
      <c r="K30" s="45"/>
    </row>
    <row r="31" spans="1:11" ht="15.75" x14ac:dyDescent="0.25">
      <c r="J31" s="6"/>
      <c r="K31" s="7"/>
    </row>
  </sheetData>
  <mergeCells count="4">
    <mergeCell ref="G29:H30"/>
    <mergeCell ref="I29:K30"/>
    <mergeCell ref="A28:D28"/>
    <mergeCell ref="G1:K1"/>
  </mergeCells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2023-02-28T12:48:08Z</cp:lastPrinted>
  <dcterms:created xsi:type="dcterms:W3CDTF">2020-03-30T09:18:46Z</dcterms:created>
  <dcterms:modified xsi:type="dcterms:W3CDTF">2023-03-31T15:24:04Z</dcterms:modified>
</cp:coreProperties>
</file>