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3\Закупки\Конкурентные закупки\26 РОСТ\"/>
    </mc:Choice>
  </mc:AlternateContent>
  <bookViews>
    <workbookView xWindow="0" yWindow="0" windowWidth="23850" windowHeight="11175" activeTab="3"/>
  </bookViews>
  <sheets>
    <sheet name="Расчет НМЦД" sheetId="1" r:id="rId1"/>
    <sheet name="Приложение № 1" sheetId="4" r:id="rId2"/>
    <sheet name="Приложение № 2" sheetId="5" r:id="rId3"/>
    <sheet name="Приложение № 3" sheetId="2" r:id="rId4"/>
    <sheet name="Лист3" sheetId="3" state="hidden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2" l="1"/>
  <c r="E16" i="5"/>
  <c r="D16" i="5"/>
  <c r="D17" i="5" s="1"/>
  <c r="F8" i="1"/>
  <c r="E16" i="4" l="1"/>
  <c r="D16" i="4"/>
  <c r="D17" i="4" s="1"/>
  <c r="E16" i="2"/>
  <c r="K6" i="1"/>
  <c r="H7" i="1"/>
  <c r="I7" i="1" s="1"/>
  <c r="J7" i="1" s="1"/>
  <c r="H6" i="1"/>
  <c r="I6" i="1" s="1"/>
  <c r="J6" i="1" s="1"/>
  <c r="G8" i="1"/>
  <c r="E8" i="1"/>
  <c r="D17" i="2" l="1"/>
  <c r="H8" i="1"/>
  <c r="I8" i="1" s="1"/>
  <c r="H3" i="1"/>
  <c r="H4" i="1" l="1"/>
  <c r="I4" i="1" s="1"/>
  <c r="J4" i="1" s="1"/>
  <c r="K4" i="1"/>
  <c r="H5" i="1"/>
  <c r="I5" i="1" s="1"/>
  <c r="J5" i="1" s="1"/>
  <c r="K5" i="1"/>
  <c r="K7" i="1"/>
  <c r="I3" i="1"/>
  <c r="J3" i="1" s="1"/>
  <c r="K3" i="1"/>
  <c r="K8" i="1" l="1"/>
  <c r="J8" i="1"/>
</calcChain>
</file>

<file path=xl/sharedStrings.xml><?xml version="1.0" encoding="utf-8"?>
<sst xmlns="http://schemas.openxmlformats.org/spreadsheetml/2006/main" count="91" uniqueCount="45">
  <si>
    <t>Объект закупки</t>
  </si>
  <si>
    <t>Ед. изм</t>
  </si>
  <si>
    <t>Кол-во</t>
  </si>
  <si>
    <t>Средняя арифметическая цена</t>
  </si>
  <si>
    <t>№</t>
  </si>
  <si>
    <t>Коммерческое  предложение №1</t>
  </si>
  <si>
    <t>Коммерческое  предложение №2</t>
  </si>
  <si>
    <t>Коммерческое  предложение №3</t>
  </si>
  <si>
    <t>Расчет НМЦД</t>
  </si>
  <si>
    <t>Итого:</t>
  </si>
  <si>
    <t>__________ В. А. Миронова</t>
  </si>
  <si>
    <t>1</t>
  </si>
  <si>
    <t>2</t>
  </si>
  <si>
    <t>усл. ед.</t>
  </si>
  <si>
    <t xml:space="preserve">Разработка организационного плана и программы проведения Фестиваля. </t>
  </si>
  <si>
    <t xml:space="preserve">Организация 2-х мастер-классов по уличной росписи. </t>
  </si>
  <si>
    <t xml:space="preserve"> Организация и проведение 2-х пешеходных экскурсий по созданным в г. Мурманске арт-объектам. </t>
  </si>
  <si>
    <t>Организация конференции, в рамках которой будет проведено 2 лекции от приглашенных художников</t>
  </si>
  <si>
    <t xml:space="preserve">Коэффициент вариации цен V (%) </t>
  </si>
  <si>
    <t xml:space="preserve">Директор АНО «Центр городского развития Мурманской области» </t>
  </si>
  <si>
    <t>Среднее Квадратичное отклонение</t>
  </si>
  <si>
    <t>Адрес</t>
  </si>
  <si>
    <t>Подготовительные работы (в том числе, закупка материалов для их выполнения)</t>
  </si>
  <si>
    <t>Работы по созданию монументальной росписи (в том числе, закупка материалов для их выполнения)</t>
  </si>
  <si>
    <t>Создание монументальной росписи, руб.</t>
  </si>
  <si>
    <t>Площадь, м2</t>
  </si>
  <si>
    <t>Подпорная стена (от пр. Кольский 142 до пр. Кольский 138)</t>
  </si>
  <si>
    <t xml:space="preserve"> пр. Кольский 142 (вставка)</t>
  </si>
  <si>
    <t>пр. Кольский 138 к 1 (вставка)</t>
  </si>
  <si>
    <t>пр. Кольский 150 к 5 (торцевой фасад)</t>
  </si>
  <si>
    <t>пр. Кольский 152 (вставка)</t>
  </si>
  <si>
    <t>пр. Кольский 140 к 4 (арка)</t>
  </si>
  <si>
    <t>пр. Кольский 150 к 4 (арка)</t>
  </si>
  <si>
    <t>ул. Профсоюзов, д. 1</t>
  </si>
  <si>
    <t>ТП № 667, около дома 2 по ул. Беринга</t>
  </si>
  <si>
    <t>ТП № 678, около стадиона «Льдинка» и дома 14 по ул. Беринга</t>
  </si>
  <si>
    <t>ТП № 669 около дома 138 к 1 по Проспекту Кольский 138 к 1</t>
  </si>
  <si>
    <t>Итого</t>
  </si>
  <si>
    <t>Итого всего</t>
  </si>
  <si>
    <t>Создание 12 художественных росписей, включая подготовку и грунтование поверхностей под росписи, организацию участия в фестивале художников и непосредственное исполнение  монументальной художественной росписи*</t>
  </si>
  <si>
    <t>*обоснование стоимости приведено в приложениях № 1, 2, 3</t>
  </si>
  <si>
    <t>Коммерческое предложение № 1</t>
  </si>
  <si>
    <t>Коммерческое предложение № 2</t>
  </si>
  <si>
    <t>Коммерческое предложение № 3</t>
  </si>
  <si>
    <t>организация и проведение III Арктического фестиваля уличного искусства «Рост» в целях благоустройства территории Мурманской области (17.07.2023)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</si>
</sst>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0" borderId="0" xfId="0" applyFont="1"/>
    <xf numFmtId="4" fontId="3" fillId="0" borderId="0" xfId="0" applyNumberFormat="1" applyFont="1"/>
    <xf numFmtId="4" fontId="0" fillId="0" borderId="0" xfId="0" applyNumberFormat="1"/>
    <xf numFmtId="49" fontId="3" fillId="0" borderId="0" xfId="0" applyNumberFormat="1" applyFont="1"/>
    <xf numFmtId="49" fontId="0" fillId="0" borderId="0" xfId="0" applyNumberFormat="1"/>
    <xf numFmtId="4" fontId="0" fillId="0" borderId="0" xfId="0" applyNumberFormat="1" applyAlignment="1">
      <alignment wrapText="1"/>
    </xf>
    <xf numFmtId="4" fontId="2" fillId="0" borderId="0" xfId="0" applyNumberFormat="1" applyFont="1" applyAlignment="1">
      <alignment horizontal="right" vertical="center" wrapText="1"/>
    </xf>
    <xf numFmtId="49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wrapText="1"/>
    </xf>
    <xf numFmtId="4" fontId="3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4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5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"/>
  <sheetViews>
    <sheetView zoomScaleNormal="100" workbookViewId="0">
      <selection activeCell="A11" sqref="A11:E12"/>
    </sheetView>
  </sheetViews>
  <sheetFormatPr defaultRowHeight="15" x14ac:dyDescent="0.25"/>
  <cols>
    <col min="1" max="1" width="8.28515625" style="5" customWidth="1"/>
    <col min="2" max="2" width="47.85546875" customWidth="1"/>
    <col min="3" max="3" width="17.5703125" customWidth="1"/>
    <col min="5" max="6" width="17.7109375" style="3" customWidth="1"/>
    <col min="7" max="8" width="17.140625" style="3" customWidth="1"/>
    <col min="9" max="9" width="16.7109375" style="3" customWidth="1"/>
    <col min="10" max="10" width="20.7109375" style="3" customWidth="1"/>
    <col min="11" max="11" width="16.140625" style="3" customWidth="1"/>
    <col min="12" max="12" width="12.28515625" bestFit="1" customWidth="1"/>
    <col min="13" max="13" width="11.7109375" style="12" bestFit="1" customWidth="1"/>
    <col min="14" max="14" width="11.7109375" style="3" bestFit="1" customWidth="1"/>
  </cols>
  <sheetData>
    <row r="1" spans="1:12" ht="54" customHeight="1" x14ac:dyDescent="0.25">
      <c r="A1" s="8"/>
      <c r="B1" s="9"/>
      <c r="C1" s="9"/>
      <c r="D1" s="9"/>
      <c r="E1" s="10"/>
      <c r="F1" s="10"/>
      <c r="G1" s="28" t="s">
        <v>44</v>
      </c>
      <c r="H1" s="28"/>
      <c r="I1" s="28"/>
      <c r="J1" s="28"/>
      <c r="K1" s="28"/>
    </row>
    <row r="2" spans="1:12" ht="45" x14ac:dyDescent="0.25">
      <c r="A2" s="14" t="s">
        <v>4</v>
      </c>
      <c r="B2" s="18" t="s">
        <v>0</v>
      </c>
      <c r="C2" s="15" t="s">
        <v>1</v>
      </c>
      <c r="D2" s="15" t="s">
        <v>2</v>
      </c>
      <c r="E2" s="11" t="s">
        <v>5</v>
      </c>
      <c r="F2" s="11" t="s">
        <v>6</v>
      </c>
      <c r="G2" s="11" t="s">
        <v>7</v>
      </c>
      <c r="H2" s="11" t="s">
        <v>3</v>
      </c>
      <c r="I2" s="11" t="s">
        <v>20</v>
      </c>
      <c r="J2" s="11" t="s">
        <v>18</v>
      </c>
      <c r="K2" s="11" t="s">
        <v>8</v>
      </c>
    </row>
    <row r="3" spans="1:12" ht="31.5" x14ac:dyDescent="0.25">
      <c r="A3" s="31" t="s">
        <v>11</v>
      </c>
      <c r="B3" s="19" t="s">
        <v>14</v>
      </c>
      <c r="C3" s="16" t="s">
        <v>13</v>
      </c>
      <c r="D3" s="16">
        <v>1</v>
      </c>
      <c r="E3" s="13">
        <v>9990</v>
      </c>
      <c r="F3" s="13">
        <v>17000</v>
      </c>
      <c r="G3" s="13">
        <v>16800</v>
      </c>
      <c r="H3" s="11">
        <f>AVERAGE(E3:G3)</f>
        <v>14596.666666666666</v>
      </c>
      <c r="I3" s="13">
        <f t="shared" ref="I3" si="0">SQRT(((SUM((POWER(E3-H3,2)),(POWER(F3-H3,2)),(POWER(G3-H3,2)))/(COLUMNS(E3:G3)-1))))</f>
        <v>3990.7434562163144</v>
      </c>
      <c r="J3" s="17">
        <f>I3/H3*100</f>
        <v>27.340101321418004</v>
      </c>
      <c r="K3" s="11">
        <f t="shared" ref="K3" si="1">AVERAGE(E3:G3)</f>
        <v>14596.666666666666</v>
      </c>
    </row>
    <row r="4" spans="1:12" ht="31.5" x14ac:dyDescent="0.25">
      <c r="A4" s="32"/>
      <c r="B4" s="19" t="s">
        <v>15</v>
      </c>
      <c r="C4" s="16" t="s">
        <v>13</v>
      </c>
      <c r="D4" s="16">
        <v>1</v>
      </c>
      <c r="E4" s="13">
        <v>83000</v>
      </c>
      <c r="F4" s="13">
        <v>105000</v>
      </c>
      <c r="G4" s="13">
        <v>83000</v>
      </c>
      <c r="H4" s="11">
        <f t="shared" ref="H4:H5" si="2">AVERAGE(E4:G4)</f>
        <v>90333.333333333328</v>
      </c>
      <c r="I4" s="13">
        <f t="shared" ref="I4:I5" si="3">SQRT(((SUM((POWER(E4-H4,2)),(POWER(F4-H4,2)),(POWER(G4-H4,2)))/(COLUMNS(E4:G4)-1))))</f>
        <v>12701.705922171766</v>
      </c>
      <c r="J4" s="17">
        <f t="shared" ref="J4:J5" si="4">I4/H4*100</f>
        <v>14.060929065134797</v>
      </c>
      <c r="K4" s="11">
        <f t="shared" ref="K4:K7" si="5">AVERAGE(E4:G4)</f>
        <v>90333.333333333328</v>
      </c>
    </row>
    <row r="5" spans="1:12" ht="47.25" x14ac:dyDescent="0.25">
      <c r="A5" s="32"/>
      <c r="B5" s="19" t="s">
        <v>16</v>
      </c>
      <c r="C5" s="16" t="s">
        <v>13</v>
      </c>
      <c r="D5" s="16">
        <v>1</v>
      </c>
      <c r="E5" s="13">
        <v>10000</v>
      </c>
      <c r="F5" s="13">
        <v>30000</v>
      </c>
      <c r="G5" s="13">
        <v>30000</v>
      </c>
      <c r="H5" s="11">
        <f t="shared" si="2"/>
        <v>23333.333333333332</v>
      </c>
      <c r="I5" s="13">
        <f t="shared" si="3"/>
        <v>11547.005383792515</v>
      </c>
      <c r="J5" s="17">
        <f t="shared" si="4"/>
        <v>49.487165930539348</v>
      </c>
      <c r="K5" s="11">
        <f t="shared" si="5"/>
        <v>23333.333333333332</v>
      </c>
    </row>
    <row r="6" spans="1:12" ht="47.25" x14ac:dyDescent="0.25">
      <c r="A6" s="31" t="s">
        <v>12</v>
      </c>
      <c r="B6" s="19" t="s">
        <v>17</v>
      </c>
      <c r="C6" s="16" t="s">
        <v>13</v>
      </c>
      <c r="D6" s="16">
        <v>1</v>
      </c>
      <c r="E6" s="13">
        <v>30000</v>
      </c>
      <c r="F6" s="13">
        <v>50000</v>
      </c>
      <c r="G6" s="13">
        <v>40000</v>
      </c>
      <c r="H6" s="11">
        <f t="shared" ref="H6:H7" si="6">AVERAGE(E6:G6)</f>
        <v>40000</v>
      </c>
      <c r="I6" s="13">
        <f t="shared" ref="I6:I7" si="7">SQRT(((SUM((POWER(E6-H6,2)),(POWER(F6-H6,2)),(POWER(G6-H6,2)))/(COLUMNS(E6:G6)-1))))</f>
        <v>10000</v>
      </c>
      <c r="J6" s="17">
        <f t="shared" ref="J6:J7" si="8">I6/H6*100</f>
        <v>25</v>
      </c>
      <c r="K6" s="11">
        <f t="shared" si="5"/>
        <v>40000</v>
      </c>
    </row>
    <row r="7" spans="1:12" ht="94.5" x14ac:dyDescent="0.25">
      <c r="A7" s="33"/>
      <c r="B7" s="19" t="s">
        <v>39</v>
      </c>
      <c r="C7" s="16" t="s">
        <v>13</v>
      </c>
      <c r="D7" s="16">
        <v>1</v>
      </c>
      <c r="E7" s="13">
        <v>3392010</v>
      </c>
      <c r="F7" s="13">
        <v>3978000</v>
      </c>
      <c r="G7" s="13">
        <v>3623200</v>
      </c>
      <c r="H7" s="11">
        <f t="shared" si="6"/>
        <v>3664403.3333333335</v>
      </c>
      <c r="I7" s="13">
        <f t="shared" si="7"/>
        <v>295159.88215428829</v>
      </c>
      <c r="J7" s="17">
        <f t="shared" si="8"/>
        <v>8.0547869681636648</v>
      </c>
      <c r="K7" s="11">
        <f t="shared" si="5"/>
        <v>3664403.3333333335</v>
      </c>
      <c r="L7" s="3"/>
    </row>
    <row r="8" spans="1:12" x14ac:dyDescent="0.25">
      <c r="A8" s="29" t="s">
        <v>9</v>
      </c>
      <c r="B8" s="30"/>
      <c r="C8" s="29"/>
      <c r="D8" s="29"/>
      <c r="E8" s="11">
        <f>SUM(E3:E7)</f>
        <v>3525000</v>
      </c>
      <c r="F8" s="11">
        <f>SUM(F3:F7)</f>
        <v>4180000</v>
      </c>
      <c r="G8" s="11">
        <f>SUM(G3:G7)</f>
        <v>3793000</v>
      </c>
      <c r="H8" s="11">
        <f>AVERAGE(E8:G8)</f>
        <v>3832666.6666666665</v>
      </c>
      <c r="I8" s="13">
        <f>SQRT(((SUM((POWER(E8-H8,2)),(POWER(F8-H8,2)),(POWER(G8-H8,2)))/(COLUMNS(E8:G8)-1))))</f>
        <v>329296.72536078055</v>
      </c>
      <c r="J8" s="17">
        <f>I8/H8*100</f>
        <v>8.5918435909057376</v>
      </c>
      <c r="K8" s="11">
        <f>SUM(K3:K7)</f>
        <v>3832666.666666667</v>
      </c>
      <c r="L8" s="3"/>
    </row>
    <row r="9" spans="1:12" ht="32.25" customHeight="1" x14ac:dyDescent="0.25">
      <c r="A9" s="4"/>
      <c r="B9" s="1"/>
      <c r="C9" s="1"/>
      <c r="D9" s="1"/>
      <c r="E9" s="2"/>
      <c r="F9" s="2"/>
      <c r="G9" s="28" t="s">
        <v>19</v>
      </c>
      <c r="H9" s="28"/>
      <c r="I9" s="28" t="s">
        <v>10</v>
      </c>
      <c r="J9" s="28"/>
      <c r="K9" s="28"/>
    </row>
    <row r="10" spans="1:12" ht="30.75" customHeight="1" x14ac:dyDescent="0.25">
      <c r="A10" s="4"/>
      <c r="B10" s="1"/>
      <c r="C10" s="1"/>
      <c r="D10" s="1"/>
      <c r="E10" s="2"/>
      <c r="F10" s="2"/>
      <c r="G10" s="28"/>
      <c r="H10" s="28"/>
      <c r="I10" s="28"/>
      <c r="J10" s="28"/>
      <c r="K10" s="28"/>
    </row>
    <row r="11" spans="1:12" ht="15.75" x14ac:dyDescent="0.25">
      <c r="A11" s="27" t="s">
        <v>40</v>
      </c>
      <c r="B11" s="27"/>
      <c r="C11" s="27"/>
      <c r="D11" s="27"/>
      <c r="E11" s="27"/>
      <c r="J11" s="6"/>
      <c r="K11" s="7"/>
    </row>
    <row r="12" spans="1:12" x14ac:dyDescent="0.25">
      <c r="A12" s="27"/>
      <c r="B12" s="27"/>
      <c r="C12" s="27"/>
      <c r="D12" s="27"/>
      <c r="E12" s="27"/>
    </row>
  </sheetData>
  <mergeCells count="7">
    <mergeCell ref="A11:E12"/>
    <mergeCell ref="G9:H10"/>
    <mergeCell ref="I9:K10"/>
    <mergeCell ref="A8:D8"/>
    <mergeCell ref="G1:K1"/>
    <mergeCell ref="A3:A5"/>
    <mergeCell ref="A6:A7"/>
  </mergeCells>
  <pageMargins left="0.7" right="0.7" top="0.75" bottom="0.75" header="0.3" footer="0.3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view="pageBreakPreview" zoomScale="84" zoomScaleNormal="100" zoomScaleSheetLayoutView="84" workbookViewId="0">
      <selection activeCell="D3" sqref="D3:E3"/>
    </sheetView>
  </sheetViews>
  <sheetFormatPr defaultRowHeight="15" x14ac:dyDescent="0.25"/>
  <cols>
    <col min="2" max="2" width="45.5703125" customWidth="1"/>
    <col min="3" max="3" width="16.85546875" customWidth="1"/>
    <col min="4" max="4" width="41.140625" customWidth="1"/>
    <col min="5" max="5" width="47.5703125" customWidth="1"/>
  </cols>
  <sheetData>
    <row r="1" spans="1:7" x14ac:dyDescent="0.25">
      <c r="A1" s="34" t="s">
        <v>41</v>
      </c>
      <c r="B1" s="34"/>
      <c r="C1" s="34"/>
      <c r="D1" s="34"/>
      <c r="E1" s="34"/>
    </row>
    <row r="2" spans="1:7" ht="18.75" customHeight="1" x14ac:dyDescent="0.25">
      <c r="A2" s="45" t="s">
        <v>4</v>
      </c>
      <c r="B2" s="45" t="s">
        <v>21</v>
      </c>
      <c r="C2" s="45" t="s">
        <v>25</v>
      </c>
      <c r="D2" s="45" t="s">
        <v>24</v>
      </c>
      <c r="E2" s="45"/>
      <c r="F2" s="20"/>
      <c r="G2" s="20"/>
    </row>
    <row r="3" spans="1:7" ht="47.25" customHeight="1" x14ac:dyDescent="0.25">
      <c r="A3" s="45"/>
      <c r="B3" s="45"/>
      <c r="C3" s="45"/>
      <c r="D3" s="22" t="s">
        <v>22</v>
      </c>
      <c r="E3" s="22" t="s">
        <v>23</v>
      </c>
      <c r="F3" s="20"/>
      <c r="G3" s="20"/>
    </row>
    <row r="4" spans="1:7" ht="15.75" x14ac:dyDescent="0.25">
      <c r="A4" s="19">
        <v>1</v>
      </c>
      <c r="B4" s="19" t="s">
        <v>27</v>
      </c>
      <c r="C4" s="19">
        <v>150</v>
      </c>
      <c r="D4" s="25">
        <v>56250</v>
      </c>
      <c r="E4" s="21">
        <v>276300</v>
      </c>
      <c r="F4" s="20"/>
      <c r="G4" s="20"/>
    </row>
    <row r="5" spans="1:7" ht="15.75" x14ac:dyDescent="0.25">
      <c r="A5" s="19">
        <v>2</v>
      </c>
      <c r="B5" s="19" t="s">
        <v>28</v>
      </c>
      <c r="C5" s="19">
        <v>150</v>
      </c>
      <c r="D5" s="21">
        <v>56250</v>
      </c>
      <c r="E5" s="21">
        <v>276300</v>
      </c>
      <c r="F5" s="20"/>
      <c r="G5" s="20"/>
    </row>
    <row r="6" spans="1:7" ht="15.75" x14ac:dyDescent="0.25">
      <c r="A6" s="19">
        <v>3</v>
      </c>
      <c r="B6" s="19" t="s">
        <v>29</v>
      </c>
      <c r="C6" s="19">
        <v>220</v>
      </c>
      <c r="D6" s="21">
        <v>82500</v>
      </c>
      <c r="E6" s="21">
        <v>405240</v>
      </c>
      <c r="F6" s="20"/>
      <c r="G6" s="20"/>
    </row>
    <row r="7" spans="1:7" ht="15.75" x14ac:dyDescent="0.25">
      <c r="A7" s="19">
        <v>4</v>
      </c>
      <c r="B7" s="19" t="s">
        <v>30</v>
      </c>
      <c r="C7" s="19">
        <v>150</v>
      </c>
      <c r="D7" s="21">
        <v>56250</v>
      </c>
      <c r="E7" s="21">
        <v>276300</v>
      </c>
      <c r="G7" s="20"/>
    </row>
    <row r="8" spans="1:7" ht="15.75" x14ac:dyDescent="0.25">
      <c r="A8" s="19">
        <v>5</v>
      </c>
      <c r="B8" s="19" t="s">
        <v>31</v>
      </c>
      <c r="C8" s="19">
        <v>80</v>
      </c>
      <c r="D8" s="21">
        <v>30000</v>
      </c>
      <c r="E8" s="21">
        <v>147360</v>
      </c>
      <c r="G8" s="20"/>
    </row>
    <row r="9" spans="1:7" ht="15.75" x14ac:dyDescent="0.25">
      <c r="A9" s="19">
        <v>6</v>
      </c>
      <c r="B9" s="19" t="s">
        <v>32</v>
      </c>
      <c r="C9" s="19">
        <v>80</v>
      </c>
      <c r="D9" s="21">
        <v>30000</v>
      </c>
      <c r="E9" s="21">
        <v>147360</v>
      </c>
      <c r="G9" s="20"/>
    </row>
    <row r="10" spans="1:7" ht="15.75" x14ac:dyDescent="0.25">
      <c r="A10" s="19">
        <v>7</v>
      </c>
      <c r="B10" s="19" t="s">
        <v>28</v>
      </c>
      <c r="C10" s="19">
        <v>150</v>
      </c>
      <c r="D10" s="21">
        <v>56250</v>
      </c>
      <c r="E10" s="21">
        <v>276300</v>
      </c>
      <c r="G10" s="20"/>
    </row>
    <row r="11" spans="1:7" ht="15.75" x14ac:dyDescent="0.25">
      <c r="A11" s="19">
        <v>8</v>
      </c>
      <c r="B11" s="19" t="s">
        <v>33</v>
      </c>
      <c r="C11" s="19">
        <v>170</v>
      </c>
      <c r="D11" s="21">
        <v>63750</v>
      </c>
      <c r="E11" s="21">
        <v>313140</v>
      </c>
      <c r="G11" s="20"/>
    </row>
    <row r="12" spans="1:7" ht="15.75" x14ac:dyDescent="0.25">
      <c r="A12" s="19">
        <v>9</v>
      </c>
      <c r="B12" s="19" t="s">
        <v>34</v>
      </c>
      <c r="C12" s="19">
        <v>80</v>
      </c>
      <c r="D12" s="21">
        <v>30000</v>
      </c>
      <c r="E12" s="21">
        <v>147360</v>
      </c>
      <c r="G12" s="20"/>
    </row>
    <row r="13" spans="1:7" ht="31.5" x14ac:dyDescent="0.25">
      <c r="A13" s="19">
        <v>10</v>
      </c>
      <c r="B13" s="19" t="s">
        <v>35</v>
      </c>
      <c r="C13" s="19">
        <v>60</v>
      </c>
      <c r="D13" s="21">
        <v>22500</v>
      </c>
      <c r="E13" s="21">
        <v>110520</v>
      </c>
      <c r="G13" s="20"/>
    </row>
    <row r="14" spans="1:7" ht="31.5" x14ac:dyDescent="0.25">
      <c r="A14" s="19">
        <v>11</v>
      </c>
      <c r="B14" s="19" t="s">
        <v>36</v>
      </c>
      <c r="C14" s="19">
        <v>80</v>
      </c>
      <c r="D14" s="21">
        <v>30000</v>
      </c>
      <c r="E14" s="21">
        <v>147360</v>
      </c>
      <c r="G14" s="20"/>
    </row>
    <row r="15" spans="1:7" ht="31.5" x14ac:dyDescent="0.25">
      <c r="A15" s="19">
        <v>12</v>
      </c>
      <c r="B15" s="19" t="s">
        <v>26</v>
      </c>
      <c r="C15" s="19">
        <v>160</v>
      </c>
      <c r="D15" s="21">
        <v>60000</v>
      </c>
      <c r="E15" s="21">
        <v>294720</v>
      </c>
      <c r="G15" s="20"/>
    </row>
    <row r="16" spans="1:7" ht="15.75" x14ac:dyDescent="0.25">
      <c r="A16" s="46" t="s">
        <v>37</v>
      </c>
      <c r="B16" s="47"/>
      <c r="C16" s="48"/>
      <c r="D16" s="21">
        <f>SUM(D4:D15)</f>
        <v>573750</v>
      </c>
      <c r="E16" s="21">
        <f>SUM(E4:E15)</f>
        <v>2818260</v>
      </c>
    </row>
    <row r="17" spans="1:5" x14ac:dyDescent="0.25">
      <c r="A17" s="35" t="s">
        <v>38</v>
      </c>
      <c r="B17" s="36"/>
      <c r="C17" s="37"/>
      <c r="D17" s="41">
        <f>D16+E16</f>
        <v>3392010</v>
      </c>
      <c r="E17" s="42"/>
    </row>
    <row r="18" spans="1:5" x14ac:dyDescent="0.25">
      <c r="A18" s="38"/>
      <c r="B18" s="39"/>
      <c r="C18" s="40"/>
      <c r="D18" s="43"/>
      <c r="E18" s="44"/>
    </row>
  </sheetData>
  <mergeCells count="8">
    <mergeCell ref="A1:E1"/>
    <mergeCell ref="A17:C18"/>
    <mergeCell ref="D17:E18"/>
    <mergeCell ref="A2:A3"/>
    <mergeCell ref="B2:B3"/>
    <mergeCell ref="C2:C3"/>
    <mergeCell ref="D2:E2"/>
    <mergeCell ref="A16:C1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view="pageBreakPreview" zoomScale="84" zoomScaleNormal="100" zoomScaleSheetLayoutView="84" workbookViewId="0">
      <selection sqref="A1:E1"/>
    </sheetView>
  </sheetViews>
  <sheetFormatPr defaultRowHeight="15" x14ac:dyDescent="0.25"/>
  <cols>
    <col min="2" max="2" width="45.5703125" customWidth="1"/>
    <col min="3" max="3" width="16.85546875" customWidth="1"/>
    <col min="4" max="4" width="41.140625" customWidth="1"/>
    <col min="5" max="5" width="47.28515625" customWidth="1"/>
  </cols>
  <sheetData>
    <row r="1" spans="1:7" x14ac:dyDescent="0.25">
      <c r="A1" s="34" t="s">
        <v>42</v>
      </c>
      <c r="B1" s="34"/>
      <c r="C1" s="34"/>
      <c r="D1" s="34"/>
      <c r="E1" s="34"/>
      <c r="F1" s="20"/>
      <c r="G1" s="20"/>
    </row>
    <row r="2" spans="1:7" ht="21.75" customHeight="1" x14ac:dyDescent="0.25">
      <c r="A2" s="45" t="s">
        <v>4</v>
      </c>
      <c r="B2" s="45" t="s">
        <v>21</v>
      </c>
      <c r="C2" s="45" t="s">
        <v>25</v>
      </c>
      <c r="D2" s="45" t="s">
        <v>24</v>
      </c>
      <c r="E2" s="45"/>
      <c r="F2" s="20"/>
      <c r="G2" s="20"/>
    </row>
    <row r="3" spans="1:7" ht="45.75" customHeight="1" x14ac:dyDescent="0.25">
      <c r="A3" s="45"/>
      <c r="B3" s="45"/>
      <c r="C3" s="45"/>
      <c r="D3" s="22" t="s">
        <v>22</v>
      </c>
      <c r="E3" s="22" t="s">
        <v>23</v>
      </c>
      <c r="F3" s="20"/>
      <c r="G3" s="20"/>
    </row>
    <row r="4" spans="1:7" ht="15.75" x14ac:dyDescent="0.25">
      <c r="A4" s="19">
        <v>1</v>
      </c>
      <c r="B4" s="19" t="s">
        <v>27</v>
      </c>
      <c r="C4" s="19">
        <v>150</v>
      </c>
      <c r="D4" s="26">
        <v>75000</v>
      </c>
      <c r="E4" s="21">
        <v>315000</v>
      </c>
      <c r="F4" s="20"/>
      <c r="G4" s="20"/>
    </row>
    <row r="5" spans="1:7" ht="15.75" x14ac:dyDescent="0.25">
      <c r="A5" s="19">
        <v>2</v>
      </c>
      <c r="B5" s="19" t="s">
        <v>28</v>
      </c>
      <c r="C5" s="19">
        <v>150</v>
      </c>
      <c r="D5" s="21">
        <v>75000</v>
      </c>
      <c r="E5" s="21">
        <v>315000</v>
      </c>
      <c r="F5" s="20"/>
      <c r="G5" s="20"/>
    </row>
    <row r="6" spans="1:7" ht="15.75" x14ac:dyDescent="0.25">
      <c r="A6" s="19">
        <v>3</v>
      </c>
      <c r="B6" s="19" t="s">
        <v>29</v>
      </c>
      <c r="C6" s="19">
        <v>220</v>
      </c>
      <c r="D6" s="21">
        <v>110000</v>
      </c>
      <c r="E6" s="21">
        <v>462000</v>
      </c>
    </row>
    <row r="7" spans="1:7" ht="15.75" x14ac:dyDescent="0.25">
      <c r="A7" s="19">
        <v>4</v>
      </c>
      <c r="B7" s="19" t="s">
        <v>30</v>
      </c>
      <c r="C7" s="24">
        <v>150</v>
      </c>
      <c r="D7" s="23">
        <v>75000</v>
      </c>
      <c r="E7" s="23">
        <v>315000</v>
      </c>
    </row>
    <row r="8" spans="1:7" ht="15.75" x14ac:dyDescent="0.25">
      <c r="A8" s="19">
        <v>5</v>
      </c>
      <c r="B8" s="19" t="s">
        <v>31</v>
      </c>
      <c r="C8" s="24">
        <v>80</v>
      </c>
      <c r="D8" s="23">
        <v>40000</v>
      </c>
      <c r="E8" s="23">
        <v>168000</v>
      </c>
    </row>
    <row r="9" spans="1:7" ht="15.75" x14ac:dyDescent="0.25">
      <c r="A9" s="19">
        <v>6</v>
      </c>
      <c r="B9" s="19" t="s">
        <v>32</v>
      </c>
      <c r="C9" s="24">
        <v>80</v>
      </c>
      <c r="D9" s="23">
        <v>40000</v>
      </c>
      <c r="E9" s="23">
        <v>168000</v>
      </c>
    </row>
    <row r="10" spans="1:7" ht="15.75" x14ac:dyDescent="0.25">
      <c r="A10" s="19">
        <v>7</v>
      </c>
      <c r="B10" s="19" t="s">
        <v>28</v>
      </c>
      <c r="C10" s="24">
        <v>150</v>
      </c>
      <c r="D10" s="23">
        <v>75000</v>
      </c>
      <c r="E10" s="23">
        <v>315000</v>
      </c>
    </row>
    <row r="11" spans="1:7" ht="15.75" x14ac:dyDescent="0.25">
      <c r="A11" s="19">
        <v>8</v>
      </c>
      <c r="B11" s="19" t="s">
        <v>33</v>
      </c>
      <c r="C11" s="24">
        <v>170</v>
      </c>
      <c r="D11" s="23">
        <v>85000</v>
      </c>
      <c r="E11" s="23">
        <v>357000</v>
      </c>
    </row>
    <row r="12" spans="1:7" ht="15.75" x14ac:dyDescent="0.25">
      <c r="A12" s="19">
        <v>9</v>
      </c>
      <c r="B12" s="19" t="s">
        <v>34</v>
      </c>
      <c r="C12" s="24">
        <v>80</v>
      </c>
      <c r="D12" s="23">
        <v>40000</v>
      </c>
      <c r="E12" s="23">
        <v>168000</v>
      </c>
    </row>
    <row r="13" spans="1:7" ht="31.5" x14ac:dyDescent="0.25">
      <c r="A13" s="19">
        <v>10</v>
      </c>
      <c r="B13" s="19" t="s">
        <v>35</v>
      </c>
      <c r="C13" s="24">
        <v>60</v>
      </c>
      <c r="D13" s="21">
        <v>30000</v>
      </c>
      <c r="E13" s="23">
        <v>126000</v>
      </c>
    </row>
    <row r="14" spans="1:7" ht="31.5" x14ac:dyDescent="0.25">
      <c r="A14" s="19">
        <v>11</v>
      </c>
      <c r="B14" s="19" t="s">
        <v>36</v>
      </c>
      <c r="C14" s="24">
        <v>80</v>
      </c>
      <c r="D14" s="23">
        <v>40000</v>
      </c>
      <c r="E14" s="23">
        <v>168000</v>
      </c>
    </row>
    <row r="15" spans="1:7" ht="31.5" x14ac:dyDescent="0.25">
      <c r="A15" s="19">
        <v>12</v>
      </c>
      <c r="B15" s="19" t="s">
        <v>26</v>
      </c>
      <c r="C15" s="24">
        <v>160</v>
      </c>
      <c r="D15" s="23">
        <v>80000</v>
      </c>
      <c r="E15" s="23">
        <v>336000</v>
      </c>
    </row>
    <row r="16" spans="1:7" x14ac:dyDescent="0.25">
      <c r="A16" s="59" t="s">
        <v>37</v>
      </c>
      <c r="B16" s="60"/>
      <c r="C16" s="61"/>
      <c r="D16" s="13">
        <f>SUM(D4:D15)</f>
        <v>765000</v>
      </c>
      <c r="E16" s="13">
        <f>SUM(E4:E15)</f>
        <v>3213000</v>
      </c>
    </row>
    <row r="17" spans="1:5" x14ac:dyDescent="0.25">
      <c r="A17" s="49" t="s">
        <v>38</v>
      </c>
      <c r="B17" s="50"/>
      <c r="C17" s="51"/>
      <c r="D17" s="55">
        <f>D16+E16</f>
        <v>3978000</v>
      </c>
      <c r="E17" s="56"/>
    </row>
    <row r="18" spans="1:5" x14ac:dyDescent="0.25">
      <c r="A18" s="52"/>
      <c r="B18" s="53"/>
      <c r="C18" s="54"/>
      <c r="D18" s="57"/>
      <c r="E18" s="58"/>
    </row>
  </sheetData>
  <mergeCells count="8">
    <mergeCell ref="A1:E1"/>
    <mergeCell ref="A17:C18"/>
    <mergeCell ref="D17:E18"/>
    <mergeCell ref="A2:A3"/>
    <mergeCell ref="B2:B3"/>
    <mergeCell ref="C2:C3"/>
    <mergeCell ref="D2:E2"/>
    <mergeCell ref="A16:C1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view="pageBreakPreview" zoomScale="84" zoomScaleNormal="100" zoomScaleSheetLayoutView="84" workbookViewId="0">
      <selection activeCell="D19" sqref="D19"/>
    </sheetView>
  </sheetViews>
  <sheetFormatPr defaultRowHeight="15" x14ac:dyDescent="0.25"/>
  <cols>
    <col min="2" max="2" width="45.5703125" customWidth="1"/>
    <col min="3" max="3" width="16.85546875" customWidth="1"/>
    <col min="4" max="4" width="41.140625" customWidth="1"/>
    <col min="5" max="5" width="47.28515625" customWidth="1"/>
  </cols>
  <sheetData>
    <row r="1" spans="1:7" x14ac:dyDescent="0.25">
      <c r="A1" s="34" t="s">
        <v>43</v>
      </c>
      <c r="B1" s="34"/>
      <c r="C1" s="34"/>
      <c r="D1" s="34"/>
      <c r="E1" s="34"/>
    </row>
    <row r="2" spans="1:7" ht="18" customHeight="1" x14ac:dyDescent="0.25">
      <c r="A2" s="45" t="s">
        <v>4</v>
      </c>
      <c r="B2" s="45" t="s">
        <v>21</v>
      </c>
      <c r="C2" s="45" t="s">
        <v>25</v>
      </c>
      <c r="D2" s="45" t="s">
        <v>24</v>
      </c>
      <c r="E2" s="45"/>
      <c r="F2" s="20"/>
      <c r="G2" s="20"/>
    </row>
    <row r="3" spans="1:7" ht="45.75" customHeight="1" x14ac:dyDescent="0.25">
      <c r="A3" s="45"/>
      <c r="B3" s="45"/>
      <c r="C3" s="45"/>
      <c r="D3" s="22" t="s">
        <v>22</v>
      </c>
      <c r="E3" s="22" t="s">
        <v>23</v>
      </c>
      <c r="F3" s="20"/>
      <c r="G3" s="20"/>
    </row>
    <row r="4" spans="1:7" ht="15.75" x14ac:dyDescent="0.25">
      <c r="A4" s="19">
        <v>1</v>
      </c>
      <c r="B4" s="19" t="s">
        <v>27</v>
      </c>
      <c r="C4" s="19">
        <v>150</v>
      </c>
      <c r="D4" s="26">
        <v>54000</v>
      </c>
      <c r="E4" s="21">
        <v>300000</v>
      </c>
      <c r="F4" s="20"/>
      <c r="G4" s="20"/>
    </row>
    <row r="5" spans="1:7" ht="15.75" x14ac:dyDescent="0.25">
      <c r="A5" s="19">
        <v>2</v>
      </c>
      <c r="B5" s="19" t="s">
        <v>28</v>
      </c>
      <c r="C5" s="19">
        <v>150</v>
      </c>
      <c r="D5" s="21">
        <v>54000</v>
      </c>
      <c r="E5" s="21">
        <v>300000</v>
      </c>
      <c r="F5" s="20"/>
      <c r="G5" s="20"/>
    </row>
    <row r="6" spans="1:7" ht="15.75" x14ac:dyDescent="0.25">
      <c r="A6" s="19">
        <v>3</v>
      </c>
      <c r="B6" s="19" t="s">
        <v>29</v>
      </c>
      <c r="C6" s="19">
        <v>220</v>
      </c>
      <c r="D6" s="21">
        <v>79200</v>
      </c>
      <c r="E6" s="21">
        <v>440000</v>
      </c>
      <c r="F6" s="20"/>
      <c r="G6" s="20"/>
    </row>
    <row r="7" spans="1:7" ht="15.75" x14ac:dyDescent="0.25">
      <c r="A7" s="19">
        <v>4</v>
      </c>
      <c r="B7" s="19" t="s">
        <v>30</v>
      </c>
      <c r="C7" s="24">
        <v>150</v>
      </c>
      <c r="D7" s="23">
        <v>54000</v>
      </c>
      <c r="E7" s="23">
        <v>300000</v>
      </c>
    </row>
    <row r="8" spans="1:7" ht="15.75" x14ac:dyDescent="0.25">
      <c r="A8" s="19">
        <v>5</v>
      </c>
      <c r="B8" s="19" t="s">
        <v>31</v>
      </c>
      <c r="C8" s="24">
        <v>80</v>
      </c>
      <c r="D8" s="23">
        <v>28800</v>
      </c>
      <c r="E8" s="23">
        <v>160000</v>
      </c>
    </row>
    <row r="9" spans="1:7" ht="15.75" x14ac:dyDescent="0.25">
      <c r="A9" s="19">
        <v>6</v>
      </c>
      <c r="B9" s="19" t="s">
        <v>32</v>
      </c>
      <c r="C9" s="24">
        <v>80</v>
      </c>
      <c r="D9" s="23">
        <v>28800</v>
      </c>
      <c r="E9" s="23">
        <v>160000</v>
      </c>
    </row>
    <row r="10" spans="1:7" ht="15.75" x14ac:dyDescent="0.25">
      <c r="A10" s="19">
        <v>7</v>
      </c>
      <c r="B10" s="19" t="s">
        <v>28</v>
      </c>
      <c r="C10" s="24">
        <v>150</v>
      </c>
      <c r="D10" s="23">
        <v>54000</v>
      </c>
      <c r="E10" s="23">
        <v>300000</v>
      </c>
    </row>
    <row r="11" spans="1:7" ht="15.75" x14ac:dyDescent="0.25">
      <c r="A11" s="19">
        <v>8</v>
      </c>
      <c r="B11" s="19" t="s">
        <v>33</v>
      </c>
      <c r="C11" s="24">
        <v>170</v>
      </c>
      <c r="D11" s="23">
        <v>61200</v>
      </c>
      <c r="E11" s="23">
        <v>340000</v>
      </c>
    </row>
    <row r="12" spans="1:7" ht="15.75" x14ac:dyDescent="0.25">
      <c r="A12" s="19">
        <v>9</v>
      </c>
      <c r="B12" s="19" t="s">
        <v>34</v>
      </c>
      <c r="C12" s="24">
        <v>80</v>
      </c>
      <c r="D12" s="23">
        <v>28800</v>
      </c>
      <c r="E12" s="23">
        <v>160000</v>
      </c>
    </row>
    <row r="13" spans="1:7" ht="31.5" x14ac:dyDescent="0.25">
      <c r="A13" s="19">
        <v>10</v>
      </c>
      <c r="B13" s="19" t="s">
        <v>35</v>
      </c>
      <c r="C13" s="24">
        <v>60</v>
      </c>
      <c r="D13" s="21">
        <v>21600</v>
      </c>
      <c r="E13" s="23">
        <v>126000</v>
      </c>
    </row>
    <row r="14" spans="1:7" ht="31.5" x14ac:dyDescent="0.25">
      <c r="A14" s="19">
        <v>11</v>
      </c>
      <c r="B14" s="19" t="s">
        <v>36</v>
      </c>
      <c r="C14" s="24">
        <v>80</v>
      </c>
      <c r="D14" s="23">
        <v>28800</v>
      </c>
      <c r="E14" s="23">
        <v>160000</v>
      </c>
    </row>
    <row r="15" spans="1:7" ht="31.5" x14ac:dyDescent="0.25">
      <c r="A15" s="19">
        <v>12</v>
      </c>
      <c r="B15" s="19" t="s">
        <v>26</v>
      </c>
      <c r="C15" s="24">
        <v>160</v>
      </c>
      <c r="D15" s="23">
        <v>64000</v>
      </c>
      <c r="E15" s="23">
        <v>320000</v>
      </c>
    </row>
    <row r="16" spans="1:7" x14ac:dyDescent="0.25">
      <c r="A16" s="59" t="s">
        <v>37</v>
      </c>
      <c r="B16" s="60"/>
      <c r="C16" s="61"/>
      <c r="D16" s="13">
        <f>SUM(D4:D15)</f>
        <v>557200</v>
      </c>
      <c r="E16" s="13">
        <f>SUM(E4:E15)</f>
        <v>3066000</v>
      </c>
    </row>
    <row r="17" spans="1:5" x14ac:dyDescent="0.25">
      <c r="A17" s="49" t="s">
        <v>38</v>
      </c>
      <c r="B17" s="50"/>
      <c r="C17" s="51"/>
      <c r="D17" s="55">
        <f>D16+E16</f>
        <v>3623200</v>
      </c>
      <c r="E17" s="56"/>
    </row>
    <row r="18" spans="1:5" x14ac:dyDescent="0.25">
      <c r="A18" s="52"/>
      <c r="B18" s="53"/>
      <c r="C18" s="54"/>
      <c r="D18" s="57"/>
      <c r="E18" s="58"/>
    </row>
  </sheetData>
  <mergeCells count="8">
    <mergeCell ref="A1:E1"/>
    <mergeCell ref="A17:C18"/>
    <mergeCell ref="D17:E18"/>
    <mergeCell ref="A2:A3"/>
    <mergeCell ref="B2:B3"/>
    <mergeCell ref="C2:C3"/>
    <mergeCell ref="D2:E2"/>
    <mergeCell ref="A16:C1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Расчет НМЦД</vt:lpstr>
      <vt:lpstr>Приложение № 1</vt:lpstr>
      <vt:lpstr>Приложение № 2</vt:lpstr>
      <vt:lpstr>Приложение № 3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2023-07-11T14:10:32Z</cp:lastPrinted>
  <dcterms:created xsi:type="dcterms:W3CDTF">2020-03-30T09:18:46Z</dcterms:created>
  <dcterms:modified xsi:type="dcterms:W3CDTF">2023-07-17T14:00:53Z</dcterms:modified>
</cp:coreProperties>
</file>