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5 закупка 05.2022 Конкурс (монтаж оборудования север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K39" i="1" l="1"/>
  <c r="H20" i="1"/>
  <c r="I20" i="1" s="1"/>
  <c r="J20" i="1" s="1"/>
  <c r="K20" i="1"/>
  <c r="H6" i="1"/>
  <c r="E22" i="1"/>
  <c r="H24" i="1" l="1"/>
  <c r="I24" i="1" s="1"/>
  <c r="J24" i="1" s="1"/>
  <c r="H21" i="1"/>
  <c r="I21" i="1" s="1"/>
  <c r="J21" i="1" s="1"/>
  <c r="K21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40" i="1"/>
  <c r="K24" i="1"/>
  <c r="F41" i="1"/>
  <c r="G41" i="1"/>
  <c r="E41" i="1"/>
  <c r="H41" i="1" l="1"/>
  <c r="I41" i="1" s="1"/>
  <c r="J41" i="1" s="1"/>
  <c r="K41" i="1"/>
  <c r="K5" i="1"/>
  <c r="K6" i="1"/>
  <c r="F22" i="1"/>
  <c r="G22" i="1"/>
  <c r="H19" i="1"/>
  <c r="I19" i="1" s="1"/>
  <c r="J19" i="1" s="1"/>
  <c r="K19" i="1"/>
  <c r="H18" i="1"/>
  <c r="I18" i="1" s="1"/>
  <c r="J18" i="1" s="1"/>
  <c r="K18" i="1"/>
  <c r="H17" i="1"/>
  <c r="I17" i="1" s="1"/>
  <c r="J17" i="1" s="1"/>
  <c r="K17" i="1"/>
  <c r="I6" i="1" l="1"/>
  <c r="J6" i="1" s="1"/>
  <c r="H7" i="1"/>
  <c r="I7" i="1" s="1"/>
  <c r="J7" i="1" s="1"/>
  <c r="K7" i="1"/>
  <c r="H8" i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K22" i="1" l="1"/>
  <c r="K42" i="1" s="1"/>
  <c r="I8" i="1"/>
  <c r="H5" i="1"/>
  <c r="H22" i="1" s="1"/>
  <c r="J8" i="1" l="1"/>
  <c r="I5" i="1"/>
  <c r="J5" i="1" s="1"/>
  <c r="I22" i="1" l="1"/>
  <c r="J22" i="1" s="1"/>
</calcChain>
</file>

<file path=xl/sharedStrings.xml><?xml version="1.0" encoding="utf-8"?>
<sst xmlns="http://schemas.openxmlformats.org/spreadsheetml/2006/main" count="120" uniqueCount="52">
  <si>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</si>
  <si>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</si>
  <si>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</si>
  <si>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</si>
  <si>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</si>
  <si>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</si>
  <si>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</si>
  <si>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</si>
  <si>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</si>
  <si>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</si>
  <si>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</si>
  <si>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</si>
  <si>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</si>
  <si>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м2.</t>
  </si>
  <si>
    <t>Итого: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</si>
  <si>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</si>
  <si>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</si>
  <si>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</si>
  <si>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</si>
  <si>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</si>
  <si>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</si>
  <si>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</si>
  <si>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</si>
  <si>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</si>
  <si>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</si>
  <si>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</si>
  <si>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</si>
  <si>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</si>
  <si>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</si>
  <si>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</si>
  <si>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</si>
  <si>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Стоимость травмобезопасного покрытия</t>
  </si>
  <si>
    <t>Стоимость монтажа оборудования:</t>
  </si>
  <si>
    <t>17</t>
  </si>
  <si>
    <t>Мурманская обл., ЗАТО Александровск, г. Полярный, ул. Гагарина, д. 3-5;</t>
  </si>
  <si>
    <t>Мурманская обл., ЗАТО Александровск, г. Гаджиево, ул. Советская, д.74;</t>
  </si>
  <si>
    <t>Мурманская обл., ЗАТО Александровск, г. Снежногорск, ул. Павла Стеблина, д.14;</t>
  </si>
  <si>
    <t>Мурманская обл., ЗАТО Александровск, г. Полярный, ул. Героев-Североморцев, д.17;</t>
  </si>
  <si>
    <t>Мурманская обл., ЗАТО г. Заозерск, ул. Ленинского Комсомола, д.12-14;</t>
  </si>
  <si>
    <t>Мурманская обл., ЗАТО г. Заозерск, ул. Строительная, д.3;</t>
  </si>
  <si>
    <t>Мурманская обл., Кольский р-н, н.п. Междуречье, с. Минькино</t>
  </si>
  <si>
    <t>Мурманская обл., Печенгский р-н, г.п. Никель, пр. Гвардейский, д.8;</t>
  </si>
  <si>
    <t>Мурманская обл., Печенгский р-н, г.п. Никель, ул. Победы, д.13;</t>
  </si>
  <si>
    <t>Мурманская обл., Печенгский р-н, г.п. Никель, между домами 26 и 26А по пр. Гвардейский;</t>
  </si>
  <si>
    <t>Мурманская обл., г. Заполярный, ул. Бабикова, д.7/1;</t>
  </si>
  <si>
    <t>Мурманская обл., п.г.т. Печенга, ул. Стадионная, д.3;</t>
  </si>
  <si>
    <t>Мурманская обл., Печенгский р-н, с. Корзуново, н.п. Луостари, ул. Верхняя, в районе д. 3,6;</t>
  </si>
  <si>
    <t>Мурманская обл., ЗАТО г. Североморск, ул. Флотских Строителей, д.6;</t>
  </si>
  <si>
    <t>Мурманская обл., ЗАТО г. Североморск, п.г.т. Сафоново, ул. Школьная, д.13;</t>
  </si>
  <si>
    <t>Мурманская обл., Кольский р-н, с. Териберка, ул. Школьная;</t>
  </si>
  <si>
    <t>Мурманская обл., с.п. Ура-Губа, двор ул. Полярная д.13.</t>
  </si>
  <si>
    <t>Выполнение работ по благоустройству территорий Мурманской области в части устройства детских и спортивных площадок (24.05.2022)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</si>
</sst>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7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5" fillId="0" borderId="32" xfId="0" applyNumberFormat="1" applyFont="1" applyBorder="1" applyAlignment="1">
      <alignment horizontal="center" vertical="center"/>
    </xf>
    <xf numFmtId="4" fontId="3" fillId="0" borderId="3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Border="1" applyAlignment="1">
      <alignment horizontal="center" vertical="center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 wrapText="1"/>
    </xf>
    <xf numFmtId="4" fontId="3" fillId="0" borderId="45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4" fontId="3" fillId="0" borderId="48" xfId="0" applyNumberFormat="1" applyFont="1" applyFill="1" applyBorder="1" applyAlignment="1">
      <alignment horizontal="center" vertical="center" wrapText="1"/>
    </xf>
    <xf numFmtId="4" fontId="3" fillId="0" borderId="49" xfId="0" applyNumberFormat="1" applyFont="1" applyFill="1" applyBorder="1" applyAlignment="1">
      <alignment horizontal="center" vertical="center" wrapText="1"/>
    </xf>
    <xf numFmtId="4" fontId="3" fillId="0" borderId="50" xfId="0" applyNumberFormat="1" applyFont="1" applyFill="1" applyBorder="1" applyAlignment="1">
      <alignment horizontal="center" vertical="center" wrapText="1"/>
    </xf>
    <xf numFmtId="4" fontId="3" fillId="0" borderId="51" xfId="0" applyNumberFormat="1" applyFont="1" applyFill="1" applyBorder="1" applyAlignment="1">
      <alignment horizontal="center" vertical="center" wrapText="1"/>
    </xf>
    <xf numFmtId="4" fontId="3" fillId="0" borderId="52" xfId="0" applyNumberFormat="1" applyFont="1" applyFill="1" applyBorder="1" applyAlignment="1">
      <alignment horizontal="center" vertical="center" wrapText="1"/>
    </xf>
    <xf numFmtId="4" fontId="3" fillId="0" borderId="53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54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right" vertical="center"/>
    </xf>
    <xf numFmtId="49" fontId="3" fillId="0" borderId="39" xfId="0" applyNumberFormat="1" applyFont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34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zoomScale="85" zoomScaleNormal="85" workbookViewId="0">
      <selection activeCell="P39" sqref="P39"/>
    </sheetView>
  </sheetViews>
  <sheetFormatPr defaultRowHeight="15" x14ac:dyDescent="0.25"/>
  <cols>
    <col min="1" max="1" width="8.140625" style="8" customWidth="1"/>
    <col min="2" max="2" width="35.85546875" customWidth="1"/>
    <col min="3" max="3" width="12.7109375" customWidth="1"/>
    <col min="5" max="6" width="17.7109375" style="5" customWidth="1"/>
    <col min="7" max="8" width="17.140625" style="5" customWidth="1"/>
    <col min="9" max="9" width="16.7109375" style="5" customWidth="1"/>
    <col min="10" max="10" width="20.7109375" style="5" customWidth="1"/>
    <col min="11" max="11" width="16.140625" style="5" customWidth="1"/>
    <col min="12" max="12" width="12.42578125" bestFit="1" customWidth="1"/>
    <col min="13" max="13" width="10" bestFit="1" customWidth="1"/>
  </cols>
  <sheetData>
    <row r="1" spans="1:11" ht="106.5" customHeight="1" thickBot="1" x14ac:dyDescent="0.3">
      <c r="A1" s="6"/>
      <c r="B1" s="1"/>
      <c r="C1" s="1"/>
      <c r="D1" s="1"/>
      <c r="E1" s="3"/>
      <c r="F1" s="3"/>
      <c r="G1" s="77" t="s">
        <v>51</v>
      </c>
      <c r="H1" s="77"/>
      <c r="I1" s="77"/>
      <c r="J1" s="77"/>
      <c r="K1" s="77"/>
    </row>
    <row r="2" spans="1:11" ht="60.75" customHeight="1" x14ac:dyDescent="0.25">
      <c r="A2" s="72" t="s">
        <v>4</v>
      </c>
      <c r="B2" s="75" t="s">
        <v>0</v>
      </c>
      <c r="C2" s="79" t="s">
        <v>1</v>
      </c>
      <c r="D2" s="81" t="s">
        <v>2</v>
      </c>
      <c r="E2" s="83" t="s">
        <v>7</v>
      </c>
      <c r="F2" s="85" t="s">
        <v>8</v>
      </c>
      <c r="G2" s="87" t="s">
        <v>9</v>
      </c>
      <c r="H2" s="83" t="s">
        <v>3</v>
      </c>
      <c r="I2" s="85" t="s">
        <v>5</v>
      </c>
      <c r="J2" s="87" t="s">
        <v>6</v>
      </c>
      <c r="K2" s="89" t="s">
        <v>11</v>
      </c>
    </row>
    <row r="3" spans="1:11" ht="15.75" thickBot="1" x14ac:dyDescent="0.3">
      <c r="A3" s="73"/>
      <c r="B3" s="76"/>
      <c r="C3" s="80"/>
      <c r="D3" s="82"/>
      <c r="E3" s="84"/>
      <c r="F3" s="86"/>
      <c r="G3" s="88"/>
      <c r="H3" s="84"/>
      <c r="I3" s="86"/>
      <c r="J3" s="88"/>
      <c r="K3" s="90"/>
    </row>
    <row r="4" spans="1:11" ht="29.25" customHeight="1" thickBot="1" x14ac:dyDescent="0.3">
      <c r="A4" s="74"/>
      <c r="B4" s="93" t="s">
        <v>32</v>
      </c>
      <c r="C4" s="94"/>
      <c r="D4" s="94"/>
      <c r="E4" s="95"/>
      <c r="F4" s="95"/>
      <c r="G4" s="95"/>
      <c r="H4" s="94"/>
      <c r="I4" s="94"/>
      <c r="J4" s="94"/>
      <c r="K4" s="96"/>
    </row>
    <row r="5" spans="1:11" ht="45" x14ac:dyDescent="0.25">
      <c r="A5" s="13" t="s">
        <v>16</v>
      </c>
      <c r="B5" s="16" t="s">
        <v>34</v>
      </c>
      <c r="C5" s="19" t="s">
        <v>13</v>
      </c>
      <c r="D5" s="53">
        <v>300</v>
      </c>
      <c r="E5" s="22">
        <v>596700</v>
      </c>
      <c r="F5" s="23">
        <v>795000</v>
      </c>
      <c r="G5" s="63">
        <v>630000</v>
      </c>
      <c r="H5" s="57">
        <f t="shared" ref="H5" si="0">AVERAGE(E5:G5)</f>
        <v>673900</v>
      </c>
      <c r="I5" s="24">
        <f t="shared" ref="I5" si="1">SQRT(((SUM((POWER(E5-H5,2)),(POWER(F5-H5,2)),(POWER(G5-H5,2)))/(COLUMNS(E5:G5)-1))))</f>
        <v>106189.12373684981</v>
      </c>
      <c r="J5" s="30">
        <f>I5/H5*100</f>
        <v>15.757400762256985</v>
      </c>
      <c r="K5" s="26">
        <f>AVERAGE(E5:G5)</f>
        <v>673900</v>
      </c>
    </row>
    <row r="6" spans="1:11" ht="45" x14ac:dyDescent="0.25">
      <c r="A6" s="14" t="s">
        <v>15</v>
      </c>
      <c r="B6" s="17" t="s">
        <v>35</v>
      </c>
      <c r="C6" s="20" t="s">
        <v>13</v>
      </c>
      <c r="D6" s="54">
        <v>350</v>
      </c>
      <c r="E6" s="64">
        <v>696150</v>
      </c>
      <c r="F6" s="11">
        <v>927500</v>
      </c>
      <c r="G6" s="65">
        <v>735000</v>
      </c>
      <c r="H6" s="58">
        <f>AVERAGE(E6:G6)</f>
        <v>786216.66666666663</v>
      </c>
      <c r="I6" s="12">
        <f t="shared" ref="I6:I21" si="2">SQRT(((SUM((POWER(E6-H6,2)),(POWER(F6-H6,2)),(POWER(G6-H6,2)))/(COLUMNS(E6:G6)-1))))</f>
        <v>123887.31102632478</v>
      </c>
      <c r="J6" s="31">
        <f t="shared" ref="J6:J22" si="3">I6/H6*100</f>
        <v>15.757400762256985</v>
      </c>
      <c r="K6" s="27">
        <f t="shared" ref="K6:K20" si="4">AVERAGE(E6:G6)</f>
        <v>786216.66666666663</v>
      </c>
    </row>
    <row r="7" spans="1:11" ht="45" x14ac:dyDescent="0.25">
      <c r="A7" s="14" t="s">
        <v>17</v>
      </c>
      <c r="B7" s="17" t="s">
        <v>36</v>
      </c>
      <c r="C7" s="20" t="s">
        <v>13</v>
      </c>
      <c r="D7" s="54">
        <v>300</v>
      </c>
      <c r="E7" s="64">
        <v>596700</v>
      </c>
      <c r="F7" s="11">
        <v>795000</v>
      </c>
      <c r="G7" s="65">
        <v>630000</v>
      </c>
      <c r="H7" s="58">
        <f t="shared" ref="H7:H20" si="5">AVERAGE(E7:G7)</f>
        <v>673900</v>
      </c>
      <c r="I7" s="12">
        <f t="shared" si="2"/>
        <v>106189.12373684981</v>
      </c>
      <c r="J7" s="31">
        <f t="shared" si="3"/>
        <v>15.757400762256985</v>
      </c>
      <c r="K7" s="27">
        <f t="shared" si="4"/>
        <v>673900</v>
      </c>
    </row>
    <row r="8" spans="1:11" ht="45" x14ac:dyDescent="0.25">
      <c r="A8" s="14" t="s">
        <v>18</v>
      </c>
      <c r="B8" s="17" t="s">
        <v>37</v>
      </c>
      <c r="C8" s="20" t="s">
        <v>13</v>
      </c>
      <c r="D8" s="54">
        <v>299</v>
      </c>
      <c r="E8" s="64">
        <v>594711</v>
      </c>
      <c r="F8" s="11">
        <v>792350</v>
      </c>
      <c r="G8" s="65">
        <v>627900</v>
      </c>
      <c r="H8" s="58">
        <f t="shared" si="5"/>
        <v>671653.66666666663</v>
      </c>
      <c r="I8" s="12">
        <f t="shared" si="2"/>
        <v>105835.15999106031</v>
      </c>
      <c r="J8" s="31">
        <f t="shared" si="3"/>
        <v>15.757400762256985</v>
      </c>
      <c r="K8" s="27">
        <f t="shared" si="4"/>
        <v>671653.66666666663</v>
      </c>
    </row>
    <row r="9" spans="1:11" ht="30" x14ac:dyDescent="0.25">
      <c r="A9" s="14" t="s">
        <v>19</v>
      </c>
      <c r="B9" s="17" t="s">
        <v>38</v>
      </c>
      <c r="C9" s="20" t="s">
        <v>13</v>
      </c>
      <c r="D9" s="54">
        <v>495</v>
      </c>
      <c r="E9" s="64">
        <v>984555</v>
      </c>
      <c r="F9" s="11">
        <v>1311750</v>
      </c>
      <c r="G9" s="65">
        <v>1039500</v>
      </c>
      <c r="H9" s="58">
        <f t="shared" si="5"/>
        <v>1111935</v>
      </c>
      <c r="I9" s="12">
        <f t="shared" si="2"/>
        <v>175212.0541658022</v>
      </c>
      <c r="J9" s="31">
        <f t="shared" si="3"/>
        <v>15.757400762256985</v>
      </c>
      <c r="K9" s="27">
        <f t="shared" si="4"/>
        <v>1111935</v>
      </c>
    </row>
    <row r="10" spans="1:11" ht="30" x14ac:dyDescent="0.25">
      <c r="A10" s="14" t="s">
        <v>20</v>
      </c>
      <c r="B10" s="17" t="s">
        <v>39</v>
      </c>
      <c r="C10" s="20" t="s">
        <v>13</v>
      </c>
      <c r="D10" s="54">
        <v>308</v>
      </c>
      <c r="E10" s="64">
        <v>612612</v>
      </c>
      <c r="F10" s="11">
        <v>816200</v>
      </c>
      <c r="G10" s="65">
        <v>646800</v>
      </c>
      <c r="H10" s="58">
        <f t="shared" si="5"/>
        <v>691870.66666666663</v>
      </c>
      <c r="I10" s="12">
        <f t="shared" si="2"/>
        <v>109020.83370316582</v>
      </c>
      <c r="J10" s="31">
        <f t="shared" si="3"/>
        <v>15.757400762256985</v>
      </c>
      <c r="K10" s="27">
        <f t="shared" si="4"/>
        <v>691870.66666666663</v>
      </c>
    </row>
    <row r="11" spans="1:11" ht="30" x14ac:dyDescent="0.25">
      <c r="A11" s="14" t="s">
        <v>21</v>
      </c>
      <c r="B11" s="17" t="s">
        <v>40</v>
      </c>
      <c r="C11" s="20" t="s">
        <v>13</v>
      </c>
      <c r="D11" s="54">
        <v>183</v>
      </c>
      <c r="E11" s="64">
        <v>363987</v>
      </c>
      <c r="F11" s="11">
        <v>484950</v>
      </c>
      <c r="G11" s="65">
        <v>384300</v>
      </c>
      <c r="H11" s="58">
        <f t="shared" si="5"/>
        <v>411079</v>
      </c>
      <c r="I11" s="12">
        <f t="shared" si="2"/>
        <v>64775.365479478387</v>
      </c>
      <c r="J11" s="31">
        <f t="shared" si="3"/>
        <v>15.757400762256985</v>
      </c>
      <c r="K11" s="27">
        <f t="shared" si="4"/>
        <v>411079</v>
      </c>
    </row>
    <row r="12" spans="1:11" ht="30" x14ac:dyDescent="0.25">
      <c r="A12" s="14" t="s">
        <v>22</v>
      </c>
      <c r="B12" s="17" t="s">
        <v>41</v>
      </c>
      <c r="C12" s="20" t="s">
        <v>13</v>
      </c>
      <c r="D12" s="54">
        <v>696</v>
      </c>
      <c r="E12" s="64">
        <v>1384344</v>
      </c>
      <c r="F12" s="11">
        <v>1844400</v>
      </c>
      <c r="G12" s="65">
        <v>1461600</v>
      </c>
      <c r="H12" s="58">
        <f t="shared" si="5"/>
        <v>1563448</v>
      </c>
      <c r="I12" s="12">
        <f t="shared" si="2"/>
        <v>246358.76706949156</v>
      </c>
      <c r="J12" s="31">
        <f t="shared" si="3"/>
        <v>15.757400762256985</v>
      </c>
      <c r="K12" s="27">
        <f t="shared" si="4"/>
        <v>1563448</v>
      </c>
    </row>
    <row r="13" spans="1:11" ht="30" x14ac:dyDescent="0.25">
      <c r="A13" s="14" t="s">
        <v>23</v>
      </c>
      <c r="B13" s="17" t="s">
        <v>42</v>
      </c>
      <c r="C13" s="20" t="s">
        <v>13</v>
      </c>
      <c r="D13" s="54">
        <v>527</v>
      </c>
      <c r="E13" s="64">
        <v>1048203</v>
      </c>
      <c r="F13" s="11">
        <v>1396550</v>
      </c>
      <c r="G13" s="65">
        <v>1106700</v>
      </c>
      <c r="H13" s="58">
        <f t="shared" si="5"/>
        <v>1183817.6666666667</v>
      </c>
      <c r="I13" s="12">
        <f t="shared" si="2"/>
        <v>186538.89403106619</v>
      </c>
      <c r="J13" s="31">
        <f t="shared" si="3"/>
        <v>15.757400762256985</v>
      </c>
      <c r="K13" s="27">
        <f t="shared" si="4"/>
        <v>1183817.6666666667</v>
      </c>
    </row>
    <row r="14" spans="1:11" ht="45" x14ac:dyDescent="0.25">
      <c r="A14" s="14" t="s">
        <v>24</v>
      </c>
      <c r="B14" s="17" t="s">
        <v>43</v>
      </c>
      <c r="C14" s="20" t="s">
        <v>13</v>
      </c>
      <c r="D14" s="54">
        <v>225</v>
      </c>
      <c r="E14" s="64">
        <v>447525</v>
      </c>
      <c r="F14" s="11">
        <v>596250</v>
      </c>
      <c r="G14" s="65">
        <v>472500</v>
      </c>
      <c r="H14" s="58">
        <f t="shared" si="5"/>
        <v>505425</v>
      </c>
      <c r="I14" s="12">
        <f t="shared" si="2"/>
        <v>79641.842802637359</v>
      </c>
      <c r="J14" s="31">
        <f t="shared" si="3"/>
        <v>15.757400762256985</v>
      </c>
      <c r="K14" s="27">
        <f t="shared" si="4"/>
        <v>505425</v>
      </c>
    </row>
    <row r="15" spans="1:11" ht="30" x14ac:dyDescent="0.25">
      <c r="A15" s="14" t="s">
        <v>25</v>
      </c>
      <c r="B15" s="17" t="s">
        <v>44</v>
      </c>
      <c r="C15" s="20" t="s">
        <v>13</v>
      </c>
      <c r="D15" s="54">
        <v>476</v>
      </c>
      <c r="E15" s="64">
        <v>946764</v>
      </c>
      <c r="F15" s="11">
        <v>1261400</v>
      </c>
      <c r="G15" s="65">
        <v>999600</v>
      </c>
      <c r="H15" s="58">
        <f t="shared" si="5"/>
        <v>1069254.6666666667</v>
      </c>
      <c r="I15" s="12">
        <f t="shared" si="2"/>
        <v>168486.7429958017</v>
      </c>
      <c r="J15" s="31">
        <f t="shared" si="3"/>
        <v>15.757400762256982</v>
      </c>
      <c r="K15" s="27">
        <f t="shared" si="4"/>
        <v>1069254.6666666667</v>
      </c>
    </row>
    <row r="16" spans="1:11" ht="30" x14ac:dyDescent="0.25">
      <c r="A16" s="14" t="s">
        <v>26</v>
      </c>
      <c r="B16" s="17" t="s">
        <v>45</v>
      </c>
      <c r="C16" s="20" t="s">
        <v>13</v>
      </c>
      <c r="D16" s="54">
        <v>150</v>
      </c>
      <c r="E16" s="64">
        <v>298350</v>
      </c>
      <c r="F16" s="11">
        <v>397500</v>
      </c>
      <c r="G16" s="65">
        <v>315000</v>
      </c>
      <c r="H16" s="58">
        <f t="shared" si="5"/>
        <v>336950</v>
      </c>
      <c r="I16" s="12">
        <f t="shared" si="2"/>
        <v>53094.561868424906</v>
      </c>
      <c r="J16" s="31">
        <f t="shared" si="3"/>
        <v>15.757400762256985</v>
      </c>
      <c r="K16" s="27">
        <f t="shared" si="4"/>
        <v>336950</v>
      </c>
    </row>
    <row r="17" spans="1:11" ht="45" x14ac:dyDescent="0.25">
      <c r="A17" s="14" t="s">
        <v>27</v>
      </c>
      <c r="B17" s="17" t="s">
        <v>46</v>
      </c>
      <c r="C17" s="20" t="s">
        <v>13</v>
      </c>
      <c r="D17" s="54">
        <v>250</v>
      </c>
      <c r="E17" s="64">
        <v>497250</v>
      </c>
      <c r="F17" s="11">
        <v>662500</v>
      </c>
      <c r="G17" s="65">
        <v>525000</v>
      </c>
      <c r="H17" s="58">
        <f t="shared" si="5"/>
        <v>561583.33333333337</v>
      </c>
      <c r="I17" s="12">
        <f t="shared" si="2"/>
        <v>88490.936447374843</v>
      </c>
      <c r="J17" s="31">
        <f t="shared" si="3"/>
        <v>15.757400762256982</v>
      </c>
      <c r="K17" s="27">
        <f t="shared" si="4"/>
        <v>561583.33333333337</v>
      </c>
    </row>
    <row r="18" spans="1:11" ht="45" x14ac:dyDescent="0.25">
      <c r="A18" s="14" t="s">
        <v>28</v>
      </c>
      <c r="B18" s="17" t="s">
        <v>47</v>
      </c>
      <c r="C18" s="20" t="s">
        <v>13</v>
      </c>
      <c r="D18" s="54">
        <v>242</v>
      </c>
      <c r="E18" s="64">
        <v>481338</v>
      </c>
      <c r="F18" s="11">
        <v>641300</v>
      </c>
      <c r="G18" s="65">
        <v>508200</v>
      </c>
      <c r="H18" s="58">
        <f t="shared" si="5"/>
        <v>543612.66666666663</v>
      </c>
      <c r="I18" s="12">
        <f t="shared" si="2"/>
        <v>85659.226481058853</v>
      </c>
      <c r="J18" s="31">
        <f t="shared" si="3"/>
        <v>15.757400762256985</v>
      </c>
      <c r="K18" s="27">
        <f t="shared" si="4"/>
        <v>543612.66666666663</v>
      </c>
    </row>
    <row r="19" spans="1:11" ht="45" x14ac:dyDescent="0.25">
      <c r="A19" s="14" t="s">
        <v>29</v>
      </c>
      <c r="B19" s="17" t="s">
        <v>48</v>
      </c>
      <c r="C19" s="20" t="s">
        <v>13</v>
      </c>
      <c r="D19" s="54">
        <v>352</v>
      </c>
      <c r="E19" s="64">
        <v>700128</v>
      </c>
      <c r="F19" s="11">
        <v>932800</v>
      </c>
      <c r="G19" s="65">
        <v>739200</v>
      </c>
      <c r="H19" s="58">
        <f t="shared" si="5"/>
        <v>790709.33333333337</v>
      </c>
      <c r="I19" s="12">
        <f t="shared" si="2"/>
        <v>124595.23851790377</v>
      </c>
      <c r="J19" s="31">
        <f t="shared" si="3"/>
        <v>15.757400762256982</v>
      </c>
      <c r="K19" s="27">
        <f t="shared" si="4"/>
        <v>790709.33333333337</v>
      </c>
    </row>
    <row r="20" spans="1:11" ht="30" x14ac:dyDescent="0.25">
      <c r="A20" s="47" t="s">
        <v>30</v>
      </c>
      <c r="B20" s="48" t="s">
        <v>49</v>
      </c>
      <c r="C20" s="20" t="s">
        <v>13</v>
      </c>
      <c r="D20" s="55">
        <v>300</v>
      </c>
      <c r="E20" s="64">
        <v>596700</v>
      </c>
      <c r="F20" s="11">
        <v>795000</v>
      </c>
      <c r="G20" s="65">
        <v>630000</v>
      </c>
      <c r="H20" s="59">
        <f t="shared" si="5"/>
        <v>673900</v>
      </c>
      <c r="I20" s="32">
        <f t="shared" si="2"/>
        <v>106189.12373684981</v>
      </c>
      <c r="J20" s="33">
        <f t="shared" si="3"/>
        <v>15.757400762256985</v>
      </c>
      <c r="K20" s="49">
        <f t="shared" si="4"/>
        <v>673900</v>
      </c>
    </row>
    <row r="21" spans="1:11" ht="30.75" thickBot="1" x14ac:dyDescent="0.3">
      <c r="A21" s="15" t="s">
        <v>33</v>
      </c>
      <c r="B21" s="18" t="s">
        <v>50</v>
      </c>
      <c r="C21" s="21" t="s">
        <v>13</v>
      </c>
      <c r="D21" s="56">
        <v>100</v>
      </c>
      <c r="E21" s="66">
        <v>198900</v>
      </c>
      <c r="F21" s="41">
        <v>265000</v>
      </c>
      <c r="G21" s="67">
        <v>210000</v>
      </c>
      <c r="H21" s="59">
        <f>AVERAGE(E21:G21)</f>
        <v>224633.33333333334</v>
      </c>
      <c r="I21" s="32">
        <f t="shared" si="2"/>
        <v>35396.374578949937</v>
      </c>
      <c r="J21" s="33">
        <f>I21/H21*100</f>
        <v>15.757400762256982</v>
      </c>
      <c r="K21" s="28">
        <f>AVERAGE(E21:G21)</f>
        <v>224633.33333333334</v>
      </c>
    </row>
    <row r="22" spans="1:11" ht="15.75" thickBot="1" x14ac:dyDescent="0.3">
      <c r="A22" s="70"/>
      <c r="B22" s="71"/>
      <c r="C22" s="71"/>
      <c r="D22" s="71"/>
      <c r="E22" s="60">
        <f>SUM(E5:E21)</f>
        <v>11044917</v>
      </c>
      <c r="F22" s="61">
        <f t="shared" ref="F22:G22" si="6">SUM(F5:F21)</f>
        <v>14715450</v>
      </c>
      <c r="G22" s="62">
        <f t="shared" si="6"/>
        <v>11661300</v>
      </c>
      <c r="H22" s="34">
        <f t="shared" ref="H22" si="7">SUM(H5:H21)</f>
        <v>12473889.000000002</v>
      </c>
      <c r="I22" s="35">
        <f t="shared" ref="I22" si="8">SUM(I5:I21)</f>
        <v>1965560.6803690898</v>
      </c>
      <c r="J22" s="36">
        <f t="shared" si="3"/>
        <v>15.757400762256978</v>
      </c>
      <c r="K22" s="37">
        <f t="shared" ref="K22" si="9">SUM(K5:K21)</f>
        <v>12473889.000000002</v>
      </c>
    </row>
    <row r="23" spans="1:11" ht="29.25" customHeight="1" thickBot="1" x14ac:dyDescent="0.3">
      <c r="A23" s="97" t="s">
        <v>31</v>
      </c>
      <c r="B23" s="98"/>
      <c r="C23" s="98"/>
      <c r="D23" s="98"/>
      <c r="E23" s="99"/>
      <c r="F23" s="99"/>
      <c r="G23" s="99"/>
      <c r="H23" s="99"/>
      <c r="I23" s="99"/>
      <c r="J23" s="99"/>
      <c r="K23" s="100"/>
    </row>
    <row r="24" spans="1:11" ht="45.75" thickBot="1" x14ac:dyDescent="0.3">
      <c r="A24" s="13" t="s">
        <v>16</v>
      </c>
      <c r="B24" s="16" t="s">
        <v>34</v>
      </c>
      <c r="C24" s="19" t="s">
        <v>13</v>
      </c>
      <c r="D24" s="53">
        <v>300</v>
      </c>
      <c r="E24" s="29">
        <v>990000</v>
      </c>
      <c r="F24" s="39">
        <v>900000</v>
      </c>
      <c r="G24" s="69">
        <v>1020000</v>
      </c>
      <c r="H24" s="57">
        <f>AVERAGE(E24:G24)</f>
        <v>970000</v>
      </c>
      <c r="I24" s="39">
        <f>SQRT(((SUM((POWER(E24-H24,2)),(POWER(F24-H24,2)),(POWER(G24-H24,2)))/(COLUMNS(E24:G24)-1))))</f>
        <v>62449.979983983983</v>
      </c>
      <c r="J24" s="30">
        <f>I24/H24*100</f>
        <v>6.4381422663901011</v>
      </c>
      <c r="K24" s="26">
        <f>AVERAGE(E24:G24)</f>
        <v>970000</v>
      </c>
    </row>
    <row r="25" spans="1:11" ht="45.75" thickBot="1" x14ac:dyDescent="0.3">
      <c r="A25" s="14" t="s">
        <v>15</v>
      </c>
      <c r="B25" s="17" t="s">
        <v>35</v>
      </c>
      <c r="C25" s="20" t="s">
        <v>13</v>
      </c>
      <c r="D25" s="54">
        <v>350</v>
      </c>
      <c r="E25" s="25">
        <v>1155000</v>
      </c>
      <c r="F25" s="11">
        <v>1050000</v>
      </c>
      <c r="G25" s="65">
        <v>1190000</v>
      </c>
      <c r="H25" s="58">
        <f t="shared" ref="H25:H40" si="10">AVERAGE(E25:G25)</f>
        <v>1131666.6666666667</v>
      </c>
      <c r="I25" s="11">
        <f t="shared" ref="I25:I40" si="11">SQRT(((SUM((POWER(E25-H25,2)),(POWER(F25-H25,2)),(POWER(G25-H25,2)))/(COLUMNS(E25:G25)-1))))</f>
        <v>72858.30998131464</v>
      </c>
      <c r="J25" s="31">
        <f t="shared" ref="J25:J40" si="12">I25/H25*100</f>
        <v>6.4381422663900993</v>
      </c>
      <c r="K25" s="26">
        <f t="shared" ref="K25:K40" si="13">AVERAGE(E25:G25)</f>
        <v>1131666.6666666667</v>
      </c>
    </row>
    <row r="26" spans="1:11" ht="45.75" thickBot="1" x14ac:dyDescent="0.3">
      <c r="A26" s="14" t="s">
        <v>17</v>
      </c>
      <c r="B26" s="17" t="s">
        <v>36</v>
      </c>
      <c r="C26" s="20" t="s">
        <v>13</v>
      </c>
      <c r="D26" s="54">
        <v>300</v>
      </c>
      <c r="E26" s="25">
        <v>990000</v>
      </c>
      <c r="F26" s="11">
        <v>900000</v>
      </c>
      <c r="G26" s="65">
        <v>1020000</v>
      </c>
      <c r="H26" s="58">
        <f t="shared" si="10"/>
        <v>970000</v>
      </c>
      <c r="I26" s="11">
        <f t="shared" si="11"/>
        <v>62449.979983983983</v>
      </c>
      <c r="J26" s="31">
        <f t="shared" si="12"/>
        <v>6.4381422663901011</v>
      </c>
      <c r="K26" s="26">
        <f t="shared" si="13"/>
        <v>970000</v>
      </c>
    </row>
    <row r="27" spans="1:11" ht="45.75" thickBot="1" x14ac:dyDescent="0.3">
      <c r="A27" s="14" t="s">
        <v>18</v>
      </c>
      <c r="B27" s="17" t="s">
        <v>37</v>
      </c>
      <c r="C27" s="20" t="s">
        <v>13</v>
      </c>
      <c r="D27" s="54">
        <v>299</v>
      </c>
      <c r="E27" s="25">
        <v>986700</v>
      </c>
      <c r="F27" s="11">
        <v>897000</v>
      </c>
      <c r="G27" s="65">
        <v>1016600</v>
      </c>
      <c r="H27" s="58">
        <f t="shared" si="10"/>
        <v>966766.66666666663</v>
      </c>
      <c r="I27" s="11">
        <f t="shared" si="11"/>
        <v>62241.813384037363</v>
      </c>
      <c r="J27" s="31">
        <f t="shared" si="12"/>
        <v>6.4381422663901011</v>
      </c>
      <c r="K27" s="26">
        <f t="shared" si="13"/>
        <v>966766.66666666663</v>
      </c>
    </row>
    <row r="28" spans="1:11" ht="30.75" thickBot="1" x14ac:dyDescent="0.3">
      <c r="A28" s="14" t="s">
        <v>19</v>
      </c>
      <c r="B28" s="17" t="s">
        <v>38</v>
      </c>
      <c r="C28" s="20" t="s">
        <v>13</v>
      </c>
      <c r="D28" s="54">
        <v>495</v>
      </c>
      <c r="E28" s="25">
        <v>1633500</v>
      </c>
      <c r="F28" s="11">
        <v>1485000</v>
      </c>
      <c r="G28" s="65">
        <v>1683000</v>
      </c>
      <c r="H28" s="58">
        <f t="shared" si="10"/>
        <v>1600500</v>
      </c>
      <c r="I28" s="11">
        <f t="shared" si="11"/>
        <v>103042.46697357357</v>
      </c>
      <c r="J28" s="31">
        <f t="shared" si="12"/>
        <v>6.4381422663901011</v>
      </c>
      <c r="K28" s="26">
        <f t="shared" si="13"/>
        <v>1600500</v>
      </c>
    </row>
    <row r="29" spans="1:11" ht="30.75" thickBot="1" x14ac:dyDescent="0.3">
      <c r="A29" s="14" t="s">
        <v>20</v>
      </c>
      <c r="B29" s="17" t="s">
        <v>39</v>
      </c>
      <c r="C29" s="20" t="s">
        <v>13</v>
      </c>
      <c r="D29" s="54">
        <v>308</v>
      </c>
      <c r="E29" s="25">
        <v>1016400</v>
      </c>
      <c r="F29" s="11">
        <v>924000</v>
      </c>
      <c r="G29" s="65">
        <v>1047200</v>
      </c>
      <c r="H29" s="58">
        <f t="shared" si="10"/>
        <v>995866.66666666663</v>
      </c>
      <c r="I29" s="11">
        <f t="shared" si="11"/>
        <v>64115.312783556888</v>
      </c>
      <c r="J29" s="31">
        <f t="shared" si="12"/>
        <v>6.4381422663901011</v>
      </c>
      <c r="K29" s="26">
        <f t="shared" si="13"/>
        <v>995866.66666666663</v>
      </c>
    </row>
    <row r="30" spans="1:11" ht="30.75" thickBot="1" x14ac:dyDescent="0.3">
      <c r="A30" s="14" t="s">
        <v>21</v>
      </c>
      <c r="B30" s="17" t="s">
        <v>40</v>
      </c>
      <c r="C30" s="20" t="s">
        <v>13</v>
      </c>
      <c r="D30" s="54">
        <v>183</v>
      </c>
      <c r="E30" s="25">
        <v>603900</v>
      </c>
      <c r="F30" s="11">
        <v>549000</v>
      </c>
      <c r="G30" s="65">
        <v>622200</v>
      </c>
      <c r="H30" s="58">
        <f t="shared" si="10"/>
        <v>591700</v>
      </c>
      <c r="I30" s="11">
        <f t="shared" si="11"/>
        <v>38094.487790230232</v>
      </c>
      <c r="J30" s="31">
        <f t="shared" si="12"/>
        <v>6.4381422663901011</v>
      </c>
      <c r="K30" s="26">
        <f t="shared" si="13"/>
        <v>591700</v>
      </c>
    </row>
    <row r="31" spans="1:11" ht="30.75" thickBot="1" x14ac:dyDescent="0.3">
      <c r="A31" s="14" t="s">
        <v>22</v>
      </c>
      <c r="B31" s="17" t="s">
        <v>41</v>
      </c>
      <c r="C31" s="20" t="s">
        <v>13</v>
      </c>
      <c r="D31" s="54">
        <v>969</v>
      </c>
      <c r="E31" s="25">
        <v>2296800</v>
      </c>
      <c r="F31" s="11">
        <v>2088000</v>
      </c>
      <c r="G31" s="65">
        <v>2366400</v>
      </c>
      <c r="H31" s="58">
        <f t="shared" si="10"/>
        <v>2250400</v>
      </c>
      <c r="I31" s="11">
        <f t="shared" si="11"/>
        <v>144883.95356284283</v>
      </c>
      <c r="J31" s="31">
        <f t="shared" si="12"/>
        <v>6.4381422663901011</v>
      </c>
      <c r="K31" s="26">
        <f t="shared" si="13"/>
        <v>2250400</v>
      </c>
    </row>
    <row r="32" spans="1:11" ht="30.75" thickBot="1" x14ac:dyDescent="0.3">
      <c r="A32" s="14" t="s">
        <v>23</v>
      </c>
      <c r="B32" s="17" t="s">
        <v>42</v>
      </c>
      <c r="C32" s="20" t="s">
        <v>13</v>
      </c>
      <c r="D32" s="54">
        <v>527</v>
      </c>
      <c r="E32" s="25">
        <v>1739100</v>
      </c>
      <c r="F32" s="11">
        <v>1581000</v>
      </c>
      <c r="G32" s="65">
        <v>1791800</v>
      </c>
      <c r="H32" s="58">
        <f t="shared" si="10"/>
        <v>1703966.6666666667</v>
      </c>
      <c r="I32" s="11">
        <f t="shared" si="11"/>
        <v>109703.79817186519</v>
      </c>
      <c r="J32" s="31">
        <f t="shared" si="12"/>
        <v>6.4381422663901011</v>
      </c>
      <c r="K32" s="26">
        <f t="shared" si="13"/>
        <v>1703966.6666666667</v>
      </c>
    </row>
    <row r="33" spans="1:11" ht="45.75" thickBot="1" x14ac:dyDescent="0.3">
      <c r="A33" s="14" t="s">
        <v>24</v>
      </c>
      <c r="B33" s="17" t="s">
        <v>43</v>
      </c>
      <c r="C33" s="20" t="s">
        <v>13</v>
      </c>
      <c r="D33" s="54">
        <v>225</v>
      </c>
      <c r="E33" s="25">
        <v>742500</v>
      </c>
      <c r="F33" s="11">
        <v>675000</v>
      </c>
      <c r="G33" s="65">
        <v>765000</v>
      </c>
      <c r="H33" s="58">
        <f t="shared" si="10"/>
        <v>727500</v>
      </c>
      <c r="I33" s="11">
        <f t="shared" si="11"/>
        <v>46837.484987987984</v>
      </c>
      <c r="J33" s="31">
        <f t="shared" si="12"/>
        <v>6.4381422663901011</v>
      </c>
      <c r="K33" s="26">
        <f t="shared" si="13"/>
        <v>727500</v>
      </c>
    </row>
    <row r="34" spans="1:11" ht="30.75" thickBot="1" x14ac:dyDescent="0.3">
      <c r="A34" s="14" t="s">
        <v>25</v>
      </c>
      <c r="B34" s="17" t="s">
        <v>44</v>
      </c>
      <c r="C34" s="20" t="s">
        <v>13</v>
      </c>
      <c r="D34" s="54">
        <v>476</v>
      </c>
      <c r="E34" s="25">
        <v>1570800</v>
      </c>
      <c r="F34" s="11">
        <v>1428000</v>
      </c>
      <c r="G34" s="65">
        <v>1618400</v>
      </c>
      <c r="H34" s="58">
        <f t="shared" si="10"/>
        <v>1539066.6666666667</v>
      </c>
      <c r="I34" s="11">
        <f t="shared" si="11"/>
        <v>99087.301574587909</v>
      </c>
      <c r="J34" s="31">
        <f t="shared" si="12"/>
        <v>6.4381422663900993</v>
      </c>
      <c r="K34" s="26">
        <f t="shared" si="13"/>
        <v>1539066.6666666667</v>
      </c>
    </row>
    <row r="35" spans="1:11" ht="30.75" thickBot="1" x14ac:dyDescent="0.3">
      <c r="A35" s="14" t="s">
        <v>26</v>
      </c>
      <c r="B35" s="17" t="s">
        <v>45</v>
      </c>
      <c r="C35" s="20" t="s">
        <v>13</v>
      </c>
      <c r="D35" s="54">
        <v>150</v>
      </c>
      <c r="E35" s="25">
        <v>495000</v>
      </c>
      <c r="F35" s="11">
        <v>450000</v>
      </c>
      <c r="G35" s="65">
        <v>510000</v>
      </c>
      <c r="H35" s="58">
        <f t="shared" si="10"/>
        <v>485000</v>
      </c>
      <c r="I35" s="11">
        <f t="shared" si="11"/>
        <v>31224.989991991992</v>
      </c>
      <c r="J35" s="31">
        <f t="shared" si="12"/>
        <v>6.4381422663901011</v>
      </c>
      <c r="K35" s="26">
        <f t="shared" si="13"/>
        <v>485000</v>
      </c>
    </row>
    <row r="36" spans="1:11" ht="45.75" thickBot="1" x14ac:dyDescent="0.3">
      <c r="A36" s="14" t="s">
        <v>27</v>
      </c>
      <c r="B36" s="17" t="s">
        <v>46</v>
      </c>
      <c r="C36" s="20" t="s">
        <v>13</v>
      </c>
      <c r="D36" s="54">
        <v>250</v>
      </c>
      <c r="E36" s="25">
        <v>825000</v>
      </c>
      <c r="F36" s="11">
        <v>750000</v>
      </c>
      <c r="G36" s="65">
        <v>850000</v>
      </c>
      <c r="H36" s="58">
        <f t="shared" si="10"/>
        <v>808333.33333333337</v>
      </c>
      <c r="I36" s="11">
        <f t="shared" si="11"/>
        <v>52041.64998665332</v>
      </c>
      <c r="J36" s="31">
        <f t="shared" si="12"/>
        <v>6.4381422663901011</v>
      </c>
      <c r="K36" s="26">
        <f t="shared" si="13"/>
        <v>808333.33333333337</v>
      </c>
    </row>
    <row r="37" spans="1:11" ht="45.75" thickBot="1" x14ac:dyDescent="0.3">
      <c r="A37" s="14" t="s">
        <v>28</v>
      </c>
      <c r="B37" s="17" t="s">
        <v>47</v>
      </c>
      <c r="C37" s="20" t="s">
        <v>13</v>
      </c>
      <c r="D37" s="54">
        <v>242</v>
      </c>
      <c r="E37" s="25">
        <v>798600</v>
      </c>
      <c r="F37" s="11">
        <v>726000</v>
      </c>
      <c r="G37" s="65">
        <v>822800</v>
      </c>
      <c r="H37" s="58">
        <f t="shared" si="10"/>
        <v>782466.66666666663</v>
      </c>
      <c r="I37" s="11">
        <f t="shared" si="11"/>
        <v>50376.317187080407</v>
      </c>
      <c r="J37" s="31">
        <f t="shared" si="12"/>
        <v>6.4381422663901011</v>
      </c>
      <c r="K37" s="26">
        <f t="shared" si="13"/>
        <v>782466.66666666663</v>
      </c>
    </row>
    <row r="38" spans="1:11" ht="45.75" thickBot="1" x14ac:dyDescent="0.3">
      <c r="A38" s="14" t="s">
        <v>29</v>
      </c>
      <c r="B38" s="17" t="s">
        <v>48</v>
      </c>
      <c r="C38" s="20" t="s">
        <v>13</v>
      </c>
      <c r="D38" s="54">
        <v>352</v>
      </c>
      <c r="E38" s="25">
        <v>1161600</v>
      </c>
      <c r="F38" s="11">
        <v>1056000</v>
      </c>
      <c r="G38" s="65">
        <v>1196800</v>
      </c>
      <c r="H38" s="58">
        <f t="shared" si="10"/>
        <v>1138133.3333333333</v>
      </c>
      <c r="I38" s="11">
        <f t="shared" si="11"/>
        <v>73274.643181207866</v>
      </c>
      <c r="J38" s="31">
        <f t="shared" si="12"/>
        <v>6.4381422663901011</v>
      </c>
      <c r="K38" s="26">
        <f t="shared" si="13"/>
        <v>1138133.3333333333</v>
      </c>
    </row>
    <row r="39" spans="1:11" ht="30.75" thickBot="1" x14ac:dyDescent="0.3">
      <c r="A39" s="47" t="s">
        <v>30</v>
      </c>
      <c r="B39" s="48" t="s">
        <v>49</v>
      </c>
      <c r="C39" s="20" t="s">
        <v>13</v>
      </c>
      <c r="D39" s="55">
        <v>300</v>
      </c>
      <c r="E39" s="25">
        <v>990000</v>
      </c>
      <c r="F39" s="11">
        <v>900000</v>
      </c>
      <c r="G39" s="65">
        <v>1020000</v>
      </c>
      <c r="H39" s="58">
        <f t="shared" si="10"/>
        <v>970000</v>
      </c>
      <c r="I39" s="11">
        <f t="shared" si="11"/>
        <v>62449.979983983983</v>
      </c>
      <c r="J39" s="31">
        <f t="shared" si="12"/>
        <v>6.4381422663901011</v>
      </c>
      <c r="K39" s="26">
        <f t="shared" si="13"/>
        <v>970000</v>
      </c>
    </row>
    <row r="40" spans="1:11" ht="30.75" thickBot="1" x14ac:dyDescent="0.3">
      <c r="A40" s="15" t="s">
        <v>33</v>
      </c>
      <c r="B40" s="18" t="s">
        <v>50</v>
      </c>
      <c r="C40" s="21" t="s">
        <v>13</v>
      </c>
      <c r="D40" s="56">
        <v>100</v>
      </c>
      <c r="E40" s="40">
        <v>330000</v>
      </c>
      <c r="F40" s="41">
        <v>300000</v>
      </c>
      <c r="G40" s="67">
        <v>340000</v>
      </c>
      <c r="H40" s="68">
        <f t="shared" si="10"/>
        <v>323333.33333333331</v>
      </c>
      <c r="I40" s="41">
        <f t="shared" si="11"/>
        <v>20816.659994661328</v>
      </c>
      <c r="J40" s="42">
        <f t="shared" si="12"/>
        <v>6.4381422663901011</v>
      </c>
      <c r="K40" s="26">
        <f t="shared" si="13"/>
        <v>323333.33333333331</v>
      </c>
    </row>
    <row r="41" spans="1:11" ht="15.75" thickBot="1" x14ac:dyDescent="0.3">
      <c r="A41" s="91" t="s">
        <v>14</v>
      </c>
      <c r="B41" s="92"/>
      <c r="C41" s="92"/>
      <c r="D41" s="92"/>
      <c r="E41" s="50">
        <f>SUM(E24:E40)</f>
        <v>18324900</v>
      </c>
      <c r="F41" s="51">
        <f t="shared" ref="F41:G41" si="14">SUM(F24:F40)</f>
        <v>16659000</v>
      </c>
      <c r="G41" s="52">
        <f t="shared" si="14"/>
        <v>18880200</v>
      </c>
      <c r="H41" s="43">
        <f>AVERAGE(E41:G41)</f>
        <v>17954700</v>
      </c>
      <c r="I41" s="44">
        <f>SQRT(((SUM((POWER(E41-H41,2)),(POWER(F41-H41,2)),(POWER(G41-H41,2)))/(COLUMNS(E41:G41)-1))))</f>
        <v>1155949.1295035435</v>
      </c>
      <c r="J41" s="45">
        <f>I41/H41*100</f>
        <v>6.4381422663901011</v>
      </c>
      <c r="K41" s="46">
        <f>SUM(K24:K40)</f>
        <v>17954699.999999996</v>
      </c>
    </row>
    <row r="42" spans="1:11" ht="15.75" thickBot="1" x14ac:dyDescent="0.3">
      <c r="A42" s="101" t="s">
        <v>14</v>
      </c>
      <c r="B42" s="102"/>
      <c r="C42" s="102"/>
      <c r="D42" s="102"/>
      <c r="E42" s="102"/>
      <c r="F42" s="102"/>
      <c r="G42" s="102"/>
      <c r="H42" s="102"/>
      <c r="I42" s="102"/>
      <c r="J42" s="103"/>
      <c r="K42" s="38">
        <f>SUM(K22+K41)</f>
        <v>30428589</v>
      </c>
    </row>
    <row r="43" spans="1:11" ht="15.75" customHeight="1" x14ac:dyDescent="0.25">
      <c r="A43" s="7"/>
      <c r="B43" s="2"/>
      <c r="C43" s="2"/>
      <c r="D43" s="2"/>
      <c r="E43" s="4"/>
      <c r="F43" s="4"/>
      <c r="G43" s="78" t="s">
        <v>10</v>
      </c>
      <c r="H43" s="78"/>
      <c r="I43" s="78" t="s">
        <v>12</v>
      </c>
      <c r="J43" s="78"/>
      <c r="K43" s="78"/>
    </row>
    <row r="44" spans="1:11" ht="71.25" customHeight="1" x14ac:dyDescent="0.25">
      <c r="A44" s="7"/>
      <c r="B44" s="2"/>
      <c r="C44" s="2"/>
      <c r="D44" s="2"/>
      <c r="E44" s="4"/>
      <c r="F44" s="4"/>
      <c r="G44" s="78"/>
      <c r="H44" s="78"/>
      <c r="I44" s="78"/>
      <c r="J44" s="78"/>
      <c r="K44" s="78"/>
    </row>
    <row r="45" spans="1:11" ht="15.75" x14ac:dyDescent="0.25">
      <c r="J45" s="9"/>
      <c r="K45" s="10"/>
    </row>
  </sheetData>
  <mergeCells count="19">
    <mergeCell ref="B4:K4"/>
    <mergeCell ref="A23:K23"/>
    <mergeCell ref="A42:J42"/>
    <mergeCell ref="A22:D22"/>
    <mergeCell ref="A2:A4"/>
    <mergeCell ref="B2:B3"/>
    <mergeCell ref="G1:K1"/>
    <mergeCell ref="G43:H44"/>
    <mergeCell ref="I43:K44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A41:D41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2022-05-04T13:31:21Z</cp:lastPrinted>
  <dcterms:created xsi:type="dcterms:W3CDTF">2020-03-30T09:18:46Z</dcterms:created>
  <dcterms:modified xsi:type="dcterms:W3CDTF">2022-05-24T12:02:16Z</dcterms:modified>
</cp:coreProperties>
</file>