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3 закупка 03.03.2023 Закупка спортивного оборудования - федеральная субсидия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J9" i="1" s="1"/>
  <c r="G43" i="1" l="1"/>
  <c r="F43" i="1"/>
  <c r="E43" i="1"/>
  <c r="H12" i="1"/>
  <c r="I12" i="1" s="1"/>
  <c r="J12" i="1" s="1"/>
  <c r="K12" i="1"/>
  <c r="H13" i="1"/>
  <c r="I13" i="1" s="1"/>
  <c r="J13" i="1" s="1"/>
  <c r="K13" i="1"/>
  <c r="H14" i="1"/>
  <c r="I14" i="1" s="1"/>
  <c r="J14" i="1" s="1"/>
  <c r="K14" i="1"/>
  <c r="H15" i="1"/>
  <c r="I15" i="1" s="1"/>
  <c r="J15" i="1" s="1"/>
  <c r="K15" i="1"/>
  <c r="H16" i="1"/>
  <c r="I16" i="1" s="1"/>
  <c r="J16" i="1" s="1"/>
  <c r="K16" i="1"/>
  <c r="H17" i="1"/>
  <c r="I17" i="1" s="1"/>
  <c r="J17" i="1" s="1"/>
  <c r="K17" i="1"/>
  <c r="H18" i="1"/>
  <c r="I18" i="1" s="1"/>
  <c r="J18" i="1" s="1"/>
  <c r="K18" i="1"/>
  <c r="H19" i="1"/>
  <c r="I19" i="1" s="1"/>
  <c r="J19" i="1" s="1"/>
  <c r="K19" i="1"/>
  <c r="H20" i="1"/>
  <c r="I20" i="1" s="1"/>
  <c r="J20" i="1" s="1"/>
  <c r="K20" i="1"/>
  <c r="H21" i="1"/>
  <c r="I21" i="1" s="1"/>
  <c r="J21" i="1" s="1"/>
  <c r="K21" i="1"/>
  <c r="H22" i="1"/>
  <c r="I22" i="1" s="1"/>
  <c r="J22" i="1" s="1"/>
  <c r="K22" i="1"/>
  <c r="H23" i="1"/>
  <c r="I23" i="1" s="1"/>
  <c r="J23" i="1" s="1"/>
  <c r="K23" i="1"/>
  <c r="H24" i="1"/>
  <c r="I24" i="1" s="1"/>
  <c r="J24" i="1" s="1"/>
  <c r="K24" i="1"/>
  <c r="H25" i="1"/>
  <c r="I25" i="1" s="1"/>
  <c r="J25" i="1" s="1"/>
  <c r="K25" i="1"/>
  <c r="H26" i="1"/>
  <c r="I26" i="1" s="1"/>
  <c r="J26" i="1" s="1"/>
  <c r="K26" i="1"/>
  <c r="H27" i="1"/>
  <c r="I27" i="1" s="1"/>
  <c r="J27" i="1" s="1"/>
  <c r="K27" i="1"/>
  <c r="H28" i="1"/>
  <c r="I28" i="1" s="1"/>
  <c r="J28" i="1" s="1"/>
  <c r="K28" i="1"/>
  <c r="H29" i="1"/>
  <c r="I29" i="1" s="1"/>
  <c r="J29" i="1" s="1"/>
  <c r="K29" i="1"/>
  <c r="H30" i="1"/>
  <c r="I30" i="1" s="1"/>
  <c r="J30" i="1" s="1"/>
  <c r="K30" i="1"/>
  <c r="H31" i="1"/>
  <c r="I31" i="1" s="1"/>
  <c r="J31" i="1" s="1"/>
  <c r="K31" i="1"/>
  <c r="H32" i="1"/>
  <c r="I32" i="1" s="1"/>
  <c r="J32" i="1" s="1"/>
  <c r="K32" i="1"/>
  <c r="H33" i="1"/>
  <c r="I33" i="1" s="1"/>
  <c r="J33" i="1" s="1"/>
  <c r="K33" i="1"/>
  <c r="H34" i="1"/>
  <c r="I34" i="1" s="1"/>
  <c r="J34" i="1" s="1"/>
  <c r="K34" i="1"/>
  <c r="H35" i="1"/>
  <c r="I35" i="1" s="1"/>
  <c r="J35" i="1" s="1"/>
  <c r="K35" i="1"/>
  <c r="H36" i="1"/>
  <c r="I36" i="1" s="1"/>
  <c r="J36" i="1" s="1"/>
  <c r="K36" i="1"/>
  <c r="H37" i="1"/>
  <c r="I37" i="1" s="1"/>
  <c r="J37" i="1" s="1"/>
  <c r="K37" i="1"/>
  <c r="H38" i="1"/>
  <c r="I38" i="1" s="1"/>
  <c r="J38" i="1" s="1"/>
  <c r="K38" i="1"/>
  <c r="H39" i="1"/>
  <c r="I39" i="1" s="1"/>
  <c r="J39" i="1" s="1"/>
  <c r="K39" i="1"/>
  <c r="H40" i="1"/>
  <c r="I40" i="1" s="1"/>
  <c r="J40" i="1" s="1"/>
  <c r="K40" i="1"/>
  <c r="H41" i="1"/>
  <c r="I41" i="1" s="1"/>
  <c r="J41" i="1" s="1"/>
  <c r="K41" i="1"/>
  <c r="H42" i="1"/>
  <c r="I42" i="1" s="1"/>
  <c r="J42" i="1" s="1"/>
  <c r="K42" i="1"/>
  <c r="K11" i="1" l="1"/>
  <c r="H11" i="1"/>
  <c r="I11" i="1" s="1"/>
  <c r="J11" i="1" s="1"/>
  <c r="K10" i="1"/>
  <c r="H10" i="1"/>
  <c r="I10" i="1" s="1"/>
  <c r="J10" i="1" s="1"/>
  <c r="K4" i="1" l="1"/>
  <c r="K5" i="1"/>
  <c r="K6" i="1"/>
  <c r="K7" i="1"/>
  <c r="K8" i="1"/>
  <c r="K9" i="1"/>
  <c r="H4" i="1"/>
  <c r="I4" i="1" s="1"/>
  <c r="J4" i="1" s="1"/>
  <c r="H5" i="1"/>
  <c r="I5" i="1" s="1"/>
  <c r="J5" i="1" s="1"/>
  <c r="H6" i="1"/>
  <c r="I6" i="1" s="1"/>
  <c r="J6" i="1" s="1"/>
  <c r="H7" i="1"/>
  <c r="I7" i="1" s="1"/>
  <c r="J7" i="1" s="1"/>
  <c r="H8" i="1"/>
  <c r="I8" i="1" s="1"/>
  <c r="J8" i="1" s="1"/>
  <c r="H3" i="1" l="1"/>
  <c r="H43" i="1" l="1"/>
  <c r="I43" i="1" s="1"/>
  <c r="J43" i="1" s="1"/>
  <c r="K3" i="1"/>
  <c r="K43" i="1" s="1"/>
  <c r="I3" i="1"/>
  <c r="J3" i="1" l="1"/>
</calcChain>
</file>

<file path=xl/sharedStrings.xml><?xml version="1.0" encoding="utf-8"?>
<sst xmlns="http://schemas.openxmlformats.org/spreadsheetml/2006/main" count="135" uniqueCount="97">
  <si>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</si>
  <si>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</si>
  <si>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</si>
  <si>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</si>
  <si>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</si>
  <si>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</si>
  <si>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</si>
  <si>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</si>
  <si>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</si>
  <si>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</si>
  <si>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</si>
  <si>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1</t>
  </si>
  <si>
    <t>Директор АНО «Центр городского развития Мурманской области»</t>
  </si>
  <si>
    <t>__________ В. А. Миронова</t>
  </si>
  <si>
    <t>Среднее Квадртичное отлонение</t>
  </si>
  <si>
    <t>2</t>
  </si>
  <si>
    <t>3</t>
  </si>
  <si>
    <t>Доставка</t>
  </si>
  <si>
    <t>усл. ед.</t>
  </si>
  <si>
    <t>4</t>
  </si>
  <si>
    <t>5</t>
  </si>
  <si>
    <t>6</t>
  </si>
  <si>
    <t>7</t>
  </si>
  <si>
    <t>8</t>
  </si>
  <si>
    <t>9</t>
  </si>
  <si>
    <t>шт.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</si>
  <si>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</si>
  <si>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</si>
  <si>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</si>
  <si>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</si>
  <si>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</si>
  <si>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</si>
  <si>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</si>
  <si>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</si>
  <si>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</si>
  <si>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</si>
  <si>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</si>
  <si>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</si>
  <si>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</si>
  <si>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</si>
  <si>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</si>
  <si>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</si>
  <si>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</si>
  <si>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</si>
  <si>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</si>
  <si>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</si>
  <si>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</si>
  <si>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</si>
  <si>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</si>
  <si>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</si>
  <si>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</si>
  <si>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</si>
  <si>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</si>
  <si>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</si>
  <si>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</si>
  <si>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</si>
  <si>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</si>
  <si>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Тренажер Лыжник</t>
  </si>
  <si>
    <t>Тренажер Шаговый</t>
  </si>
  <si>
    <t>Тренажер Маятник + разведение ног</t>
  </si>
  <si>
    <t>Рукоход в виде змеевика</t>
  </si>
  <si>
    <t>Спортивный комплекс мультистанция мини</t>
  </si>
  <si>
    <t xml:space="preserve">Спортивный комплекс мультистанция </t>
  </si>
  <si>
    <t>Перекладины в треугольнике</t>
  </si>
  <si>
    <t xml:space="preserve">Скамья </t>
  </si>
  <si>
    <t>Эллиптический тренажер</t>
  </si>
  <si>
    <t>Тренажер Пресс + гиперэкстензия</t>
  </si>
  <si>
    <t>Спортивный комплекс Супер</t>
  </si>
  <si>
    <t>Перекладины для отжиманий и подтягиваний</t>
  </si>
  <si>
    <t>Тренажер Разведение ног</t>
  </si>
  <si>
    <t>Тренажер Жим от груди</t>
  </si>
  <si>
    <t>Скамья для пресса</t>
  </si>
  <si>
    <t>Тренажер Гиперэкстензия</t>
  </si>
  <si>
    <t>Тренажер Степпер</t>
  </si>
  <si>
    <t>Тренажер Брусья</t>
  </si>
  <si>
    <t>Мини футбольные ворота</t>
  </si>
  <si>
    <t>Волейбольная стойка</t>
  </si>
  <si>
    <t xml:space="preserve">Ограждение </t>
  </si>
  <si>
    <t>Баскетбольная стойка</t>
  </si>
  <si>
    <t>шт</t>
  </si>
  <si>
    <t>Хоккейный корт</t>
  </si>
  <si>
    <t>Хоккейные ворота</t>
  </si>
  <si>
    <t xml:space="preserve">Скамья для запасных </t>
  </si>
  <si>
    <t xml:space="preserve">Трибуна </t>
  </si>
  <si>
    <t>Скамейка</t>
  </si>
  <si>
    <t>Урна</t>
  </si>
  <si>
    <t>Тренажер Твистер</t>
  </si>
  <si>
    <t xml:space="preserve">тренажер Жим от плеч      </t>
  </si>
  <si>
    <t xml:space="preserve">тренажер Жим лежа      </t>
  </si>
  <si>
    <t>Шведская стенка</t>
  </si>
  <si>
    <t>Брусья параллельные разноуровневые</t>
  </si>
  <si>
    <t>Мультистанция ультра</t>
  </si>
  <si>
    <t xml:space="preserve">Скамья для жима под углом      </t>
  </si>
  <si>
    <t>Брусья гнутые парные</t>
  </si>
  <si>
    <t>Скамья с упорами</t>
  </si>
  <si>
    <t>Тренажер Жим  ногами и брусья</t>
  </si>
  <si>
    <t>поставка оборудования 
для детских игровых площадок (10.03.2023)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</si>
</sst>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3" fillId="0" borderId="25" xfId="0" applyNumberFormat="1" applyFont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Fill="1" applyBorder="1" applyAlignment="1">
      <alignment horizontal="center" vertical="center" wrapText="1"/>
    </xf>
    <xf numFmtId="4" fontId="5" fillId="0" borderId="17" xfId="0" applyNumberFormat="1" applyFont="1" applyFill="1" applyBorder="1" applyAlignment="1">
      <alignment horizontal="center" vertical="center" wrapText="1"/>
    </xf>
    <xf numFmtId="4" fontId="5" fillId="0" borderId="23" xfId="0" applyNumberFormat="1" applyFont="1" applyFill="1" applyBorder="1" applyAlignment="1">
      <alignment horizontal="center" vertical="center" wrapText="1"/>
    </xf>
    <xf numFmtId="4" fontId="5" fillId="0" borderId="24" xfId="0" applyNumberFormat="1" applyFont="1" applyFill="1" applyBorder="1" applyAlignment="1">
      <alignment horizontal="center" vertical="center" wrapText="1"/>
    </xf>
    <xf numFmtId="4" fontId="5" fillId="0" borderId="2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5" fillId="0" borderId="2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49" fontId="5" fillId="0" borderId="21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zoomScaleNormal="100" workbookViewId="0">
      <selection activeCell="G1" sqref="G1:K1"/>
    </sheetView>
  </sheetViews>
  <sheetFormatPr defaultRowHeight="15" x14ac:dyDescent="0.25"/>
  <cols>
    <col min="1" max="1" width="8.28515625" style="5" customWidth="1"/>
    <col min="2" max="2" width="35.85546875" customWidth="1"/>
    <col min="3" max="3" width="12.710937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3.7109375" style="17" bestFit="1" customWidth="1"/>
    <col min="14" max="14" width="11.7109375" style="3" bestFit="1" customWidth="1"/>
  </cols>
  <sheetData>
    <row r="1" spans="1:13" ht="106.5" customHeight="1" thickBot="1" x14ac:dyDescent="0.3">
      <c r="A1" s="11"/>
      <c r="B1" s="12"/>
      <c r="C1" s="12"/>
      <c r="D1" s="12"/>
      <c r="E1" s="13"/>
      <c r="F1" s="13"/>
      <c r="G1" s="53" t="s">
        <v>96</v>
      </c>
      <c r="H1" s="53"/>
      <c r="I1" s="53"/>
      <c r="J1" s="53"/>
      <c r="K1" s="53"/>
    </row>
    <row r="2" spans="1:13" ht="60.75" thickBot="1" x14ac:dyDescent="0.3">
      <c r="A2" s="18" t="s">
        <v>4</v>
      </c>
      <c r="B2" s="18" t="s">
        <v>0</v>
      </c>
      <c r="C2" s="19" t="s">
        <v>1</v>
      </c>
      <c r="D2" s="20" t="s">
        <v>2</v>
      </c>
      <c r="E2" s="14" t="s">
        <v>6</v>
      </c>
      <c r="F2" s="9" t="s">
        <v>7</v>
      </c>
      <c r="G2" s="15" t="s">
        <v>8</v>
      </c>
      <c r="H2" s="8" t="s">
        <v>3</v>
      </c>
      <c r="I2" s="9" t="s">
        <v>14</v>
      </c>
      <c r="J2" s="10" t="s">
        <v>5</v>
      </c>
      <c r="K2" s="16" t="s">
        <v>9</v>
      </c>
    </row>
    <row r="3" spans="1:13" x14ac:dyDescent="0.25">
      <c r="A3" s="21" t="s">
        <v>11</v>
      </c>
      <c r="B3" s="22" t="s">
        <v>57</v>
      </c>
      <c r="C3" s="23" t="s">
        <v>25</v>
      </c>
      <c r="D3" s="24">
        <v>2</v>
      </c>
      <c r="E3" s="25">
        <v>133320</v>
      </c>
      <c r="F3" s="26">
        <v>120765</v>
      </c>
      <c r="G3" s="27">
        <v>119340</v>
      </c>
      <c r="H3" s="28">
        <f>AVERAGE(E3:G3)</f>
        <v>124475</v>
      </c>
      <c r="I3" s="29">
        <f t="shared" ref="I3" si="0">SQRT(((SUM((POWER(E3-H3,2)),(POWER(F3-H3,2)),(POWER(G3-H3,2)))/(COLUMNS(E3:G3)-1))))</f>
        <v>7693.060184347969</v>
      </c>
      <c r="J3" s="30">
        <f>I3/H3*100</f>
        <v>6.1804058520570146</v>
      </c>
      <c r="K3" s="31">
        <f>AVERAGE(E3:G3)</f>
        <v>124475</v>
      </c>
      <c r="M3" s="3"/>
    </row>
    <row r="4" spans="1:13" x14ac:dyDescent="0.25">
      <c r="A4" s="32" t="s">
        <v>15</v>
      </c>
      <c r="B4" s="33" t="s">
        <v>58</v>
      </c>
      <c r="C4" s="34" t="s">
        <v>25</v>
      </c>
      <c r="D4" s="35">
        <v>3</v>
      </c>
      <c r="E4" s="25">
        <v>199980</v>
      </c>
      <c r="F4" s="26">
        <v>181147.5</v>
      </c>
      <c r="G4" s="27">
        <v>179010</v>
      </c>
      <c r="H4" s="28">
        <f t="shared" ref="H4:H8" si="1">AVERAGE(E4:G4)</f>
        <v>186712.5</v>
      </c>
      <c r="I4" s="29">
        <f t="shared" ref="I4:I7" si="2">SQRT(((SUM((POWER(E4-H4,2)),(POWER(F4-H4,2)),(POWER(G4-H4,2)))/(COLUMNS(E4:G4)-1))))</f>
        <v>11539.590276521953</v>
      </c>
      <c r="J4" s="30">
        <f t="shared" ref="J4:J7" si="3">I4/H4*100</f>
        <v>6.1804058520570146</v>
      </c>
      <c r="K4" s="31">
        <f t="shared" ref="K4:K9" si="4">AVERAGE(E4:G4)</f>
        <v>186712.5</v>
      </c>
      <c r="M4" s="3"/>
    </row>
    <row r="5" spans="1:13" x14ac:dyDescent="0.25">
      <c r="A5" s="32" t="s">
        <v>16</v>
      </c>
      <c r="B5" s="33" t="s">
        <v>59</v>
      </c>
      <c r="C5" s="34" t="s">
        <v>25</v>
      </c>
      <c r="D5" s="35">
        <v>2</v>
      </c>
      <c r="E5" s="25">
        <v>133320</v>
      </c>
      <c r="F5" s="26">
        <v>120765</v>
      </c>
      <c r="G5" s="27">
        <v>119340</v>
      </c>
      <c r="H5" s="28">
        <f t="shared" si="1"/>
        <v>124475</v>
      </c>
      <c r="I5" s="29">
        <f t="shared" si="2"/>
        <v>7693.060184347969</v>
      </c>
      <c r="J5" s="30">
        <f t="shared" si="3"/>
        <v>6.1804058520570146</v>
      </c>
      <c r="K5" s="31">
        <f t="shared" si="4"/>
        <v>124475</v>
      </c>
      <c r="M5" s="3"/>
    </row>
    <row r="6" spans="1:13" x14ac:dyDescent="0.25">
      <c r="A6" s="32" t="s">
        <v>19</v>
      </c>
      <c r="B6" s="33" t="s">
        <v>60</v>
      </c>
      <c r="C6" s="34" t="s">
        <v>25</v>
      </c>
      <c r="D6" s="35">
        <v>1</v>
      </c>
      <c r="E6" s="25">
        <v>60438.400000000001</v>
      </c>
      <c r="F6" s="26">
        <v>54746.8</v>
      </c>
      <c r="G6" s="27">
        <v>54100.800000000003</v>
      </c>
      <c r="H6" s="28">
        <f t="shared" si="1"/>
        <v>56428.666666666664</v>
      </c>
      <c r="I6" s="29">
        <f t="shared" si="2"/>
        <v>3487.5206169044113</v>
      </c>
      <c r="J6" s="30">
        <f t="shared" si="3"/>
        <v>6.180405852057012</v>
      </c>
      <c r="K6" s="31">
        <f t="shared" si="4"/>
        <v>56428.666666666664</v>
      </c>
      <c r="M6" s="3"/>
    </row>
    <row r="7" spans="1:13" ht="25.5" x14ac:dyDescent="0.25">
      <c r="A7" s="32" t="s">
        <v>20</v>
      </c>
      <c r="B7" s="33" t="s">
        <v>61</v>
      </c>
      <c r="C7" s="34" t="s">
        <v>25</v>
      </c>
      <c r="D7" s="35">
        <v>3</v>
      </c>
      <c r="E7" s="25">
        <v>1373196</v>
      </c>
      <c r="F7" s="26">
        <v>1243879.5</v>
      </c>
      <c r="G7" s="27">
        <v>1229202</v>
      </c>
      <c r="H7" s="28">
        <f t="shared" si="1"/>
        <v>1282092.5</v>
      </c>
      <c r="I7" s="29">
        <f t="shared" si="2"/>
        <v>79238.51989878407</v>
      </c>
      <c r="J7" s="30">
        <f t="shared" si="3"/>
        <v>6.1804058520570138</v>
      </c>
      <c r="K7" s="31">
        <f t="shared" si="4"/>
        <v>1282092.5</v>
      </c>
      <c r="M7" s="3"/>
    </row>
    <row r="8" spans="1:13" x14ac:dyDescent="0.25">
      <c r="A8" s="32" t="s">
        <v>21</v>
      </c>
      <c r="B8" s="33" t="s">
        <v>62</v>
      </c>
      <c r="C8" s="34" t="s">
        <v>25</v>
      </c>
      <c r="D8" s="35">
        <v>2</v>
      </c>
      <c r="E8" s="25">
        <v>728816</v>
      </c>
      <c r="F8" s="36">
        <v>660182</v>
      </c>
      <c r="G8" s="37">
        <v>652392</v>
      </c>
      <c r="H8" s="28">
        <f t="shared" si="1"/>
        <v>680463.33333333337</v>
      </c>
      <c r="I8" s="29">
        <f t="shared" ref="I8" si="5">SQRT(((SUM((POWER(E8-H8,2)),(POWER(F8-H8,2)),(POWER(G8-H8,2)))/(COLUMNS(E8:G8)-1))))</f>
        <v>42055.39567443556</v>
      </c>
      <c r="J8" s="30">
        <f t="shared" ref="J8" si="6">I8/H8*100</f>
        <v>6.1804058520570138</v>
      </c>
      <c r="K8" s="31">
        <f t="shared" si="4"/>
        <v>680463.33333333337</v>
      </c>
      <c r="M8" s="3"/>
    </row>
    <row r="9" spans="1:13" x14ac:dyDescent="0.25">
      <c r="A9" s="32" t="s">
        <v>22</v>
      </c>
      <c r="B9" s="33" t="s">
        <v>95</v>
      </c>
      <c r="C9" s="34" t="s">
        <v>25</v>
      </c>
      <c r="D9" s="35">
        <v>1</v>
      </c>
      <c r="E9" s="38">
        <v>61007.23</v>
      </c>
      <c r="F9" s="39">
        <v>55262.06</v>
      </c>
      <c r="G9" s="37">
        <v>54609.98</v>
      </c>
      <c r="H9" s="28">
        <f t="shared" ref="H9" si="7">AVERAGE(E9:G9)</f>
        <v>56959.756666666675</v>
      </c>
      <c r="I9" s="29">
        <f t="shared" ref="I9" si="8">SQRT(((SUM((POWER(E9-H9,2)),(POWER(F9-H9,2)),(POWER(G9-H9,2)))/(COLUMNS(E9:G9)-1))))</f>
        <v>3520.3454900951615</v>
      </c>
      <c r="J9" s="30">
        <f t="shared" ref="J9" si="9">I9/H9*100</f>
        <v>6.1804082322481149</v>
      </c>
      <c r="K9" s="31">
        <f t="shared" si="4"/>
        <v>56959.756666666675</v>
      </c>
      <c r="M9" s="3"/>
    </row>
    <row r="10" spans="1:13" x14ac:dyDescent="0.25">
      <c r="A10" s="32" t="s">
        <v>23</v>
      </c>
      <c r="B10" s="33" t="s">
        <v>63</v>
      </c>
      <c r="C10" s="34" t="s">
        <v>25</v>
      </c>
      <c r="D10" s="35">
        <v>1</v>
      </c>
      <c r="E10" s="38">
        <v>86658</v>
      </c>
      <c r="F10" s="39">
        <v>78497.25</v>
      </c>
      <c r="G10" s="40">
        <v>77571</v>
      </c>
      <c r="H10" s="28">
        <f t="shared" ref="H10" si="10">AVERAGE(E10:G10)</f>
        <v>80908.75</v>
      </c>
      <c r="I10" s="29">
        <f t="shared" ref="I10" si="11">SQRT(((SUM((POWER(E10-H10,2)),(POWER(F10-H10,2)),(POWER(G10-H10,2)))/(COLUMNS(E10:G10)-1))))</f>
        <v>5000.4891198261794</v>
      </c>
      <c r="J10" s="30">
        <f t="shared" ref="J10" si="12">I10/H10*100</f>
        <v>6.1804058520570138</v>
      </c>
      <c r="K10" s="31">
        <f t="shared" ref="K10:K11" si="13">AVERAGE(E10:G10)</f>
        <v>80908.75</v>
      </c>
      <c r="M10" s="3"/>
    </row>
    <row r="11" spans="1:13" x14ac:dyDescent="0.25">
      <c r="A11" s="32" t="s">
        <v>24</v>
      </c>
      <c r="B11" s="33" t="s">
        <v>64</v>
      </c>
      <c r="C11" s="34" t="s">
        <v>25</v>
      </c>
      <c r="D11" s="35">
        <v>2</v>
      </c>
      <c r="E11" s="41">
        <v>62216</v>
      </c>
      <c r="F11" s="39">
        <v>56357</v>
      </c>
      <c r="G11" s="40">
        <v>55692</v>
      </c>
      <c r="H11" s="28">
        <f t="shared" ref="H11" si="14">AVERAGE(E11:G11)</f>
        <v>58088.333333333336</v>
      </c>
      <c r="I11" s="29">
        <f t="shared" ref="I11" si="15">SQRT(((SUM((POWER(E11-H11,2)),(POWER(F11-H11,2)),(POWER(G11-H11,2)))/(COLUMNS(E11:G11)-1))))</f>
        <v>3590.0947526957184</v>
      </c>
      <c r="J11" s="30">
        <f t="shared" ref="J11" si="16">I11/H11*100</f>
        <v>6.1804058520570138</v>
      </c>
      <c r="K11" s="31">
        <f t="shared" si="13"/>
        <v>58088.333333333336</v>
      </c>
      <c r="M11" s="3"/>
    </row>
    <row r="12" spans="1:13" x14ac:dyDescent="0.25">
      <c r="A12" s="32" t="s">
        <v>26</v>
      </c>
      <c r="B12" s="33" t="s">
        <v>65</v>
      </c>
      <c r="C12" s="34" t="s">
        <v>25</v>
      </c>
      <c r="D12" s="35">
        <v>1</v>
      </c>
      <c r="E12" s="41">
        <v>275528</v>
      </c>
      <c r="F12" s="39">
        <v>249581</v>
      </c>
      <c r="G12" s="40">
        <v>246636</v>
      </c>
      <c r="H12" s="28">
        <f t="shared" ref="H12:H42" si="17">AVERAGE(E12:G12)</f>
        <v>257248.33333333334</v>
      </c>
      <c r="I12" s="29">
        <f t="shared" ref="I12:I42" si="18">SQRT(((SUM((POWER(E12-H12,2)),(POWER(F12-H12,2)),(POWER(G12-H12,2)))/(COLUMNS(E12:G12)-1))))</f>
        <v>15898.991047652467</v>
      </c>
      <c r="J12" s="30">
        <f t="shared" ref="J12:J42" si="19">I12/H12*100</f>
        <v>6.1804058520570138</v>
      </c>
      <c r="K12" s="31">
        <f t="shared" ref="K12:K42" si="20">AVERAGE(E12:G12)</f>
        <v>257248.33333333334</v>
      </c>
      <c r="M12" s="3"/>
    </row>
    <row r="13" spans="1:13" x14ac:dyDescent="0.25">
      <c r="A13" s="32" t="s">
        <v>27</v>
      </c>
      <c r="B13" s="33" t="s">
        <v>66</v>
      </c>
      <c r="C13" s="34" t="s">
        <v>25</v>
      </c>
      <c r="D13" s="35">
        <v>1</v>
      </c>
      <c r="E13" s="41">
        <v>159984</v>
      </c>
      <c r="F13" s="39">
        <v>144918</v>
      </c>
      <c r="G13" s="40">
        <v>143208</v>
      </c>
      <c r="H13" s="28">
        <f t="shared" si="17"/>
        <v>149370</v>
      </c>
      <c r="I13" s="29">
        <f t="shared" si="18"/>
        <v>9231.6722212175628</v>
      </c>
      <c r="J13" s="30">
        <f t="shared" si="19"/>
        <v>6.1804058520570146</v>
      </c>
      <c r="K13" s="31">
        <f t="shared" si="20"/>
        <v>149370</v>
      </c>
      <c r="M13" s="3"/>
    </row>
    <row r="14" spans="1:13" x14ac:dyDescent="0.25">
      <c r="A14" s="32" t="s">
        <v>28</v>
      </c>
      <c r="B14" s="33" t="s">
        <v>67</v>
      </c>
      <c r="C14" s="34" t="s">
        <v>25</v>
      </c>
      <c r="D14" s="35">
        <v>2</v>
      </c>
      <c r="E14" s="41">
        <v>622160</v>
      </c>
      <c r="F14" s="39">
        <v>563570</v>
      </c>
      <c r="G14" s="40">
        <v>556920</v>
      </c>
      <c r="H14" s="28">
        <f t="shared" si="17"/>
        <v>580883.33333333337</v>
      </c>
      <c r="I14" s="29">
        <f t="shared" si="18"/>
        <v>35900.947526957192</v>
      </c>
      <c r="J14" s="30">
        <f t="shared" si="19"/>
        <v>6.1804058520570155</v>
      </c>
      <c r="K14" s="31">
        <f t="shared" si="20"/>
        <v>580883.33333333337</v>
      </c>
      <c r="M14" s="3"/>
    </row>
    <row r="15" spans="1:13" ht="25.5" x14ac:dyDescent="0.25">
      <c r="A15" s="32" t="s">
        <v>29</v>
      </c>
      <c r="B15" s="33" t="s">
        <v>68</v>
      </c>
      <c r="C15" s="34" t="s">
        <v>25</v>
      </c>
      <c r="D15" s="35">
        <v>1</v>
      </c>
      <c r="E15" s="41">
        <v>66660</v>
      </c>
      <c r="F15" s="39">
        <v>60382.5</v>
      </c>
      <c r="G15" s="40">
        <v>59670</v>
      </c>
      <c r="H15" s="28">
        <f t="shared" si="17"/>
        <v>62237.5</v>
      </c>
      <c r="I15" s="29">
        <f t="shared" si="18"/>
        <v>3846.5300921739845</v>
      </c>
      <c r="J15" s="30">
        <f t="shared" si="19"/>
        <v>6.1804058520570146</v>
      </c>
      <c r="K15" s="31">
        <f t="shared" si="20"/>
        <v>62237.5</v>
      </c>
      <c r="M15" s="3"/>
    </row>
    <row r="16" spans="1:13" x14ac:dyDescent="0.25">
      <c r="A16" s="32" t="s">
        <v>30</v>
      </c>
      <c r="B16" s="33" t="s">
        <v>69</v>
      </c>
      <c r="C16" s="34" t="s">
        <v>25</v>
      </c>
      <c r="D16" s="35">
        <v>1</v>
      </c>
      <c r="E16" s="41">
        <v>66215.600000000006</v>
      </c>
      <c r="F16" s="39">
        <v>59979.95</v>
      </c>
      <c r="G16" s="40">
        <v>59572.2</v>
      </c>
      <c r="H16" s="28">
        <f t="shared" si="17"/>
        <v>61922.583333333336</v>
      </c>
      <c r="I16" s="29">
        <f t="shared" si="18"/>
        <v>3723.4472053237669</v>
      </c>
      <c r="J16" s="30">
        <f t="shared" si="19"/>
        <v>6.0130682618330145</v>
      </c>
      <c r="K16" s="31">
        <f t="shared" si="20"/>
        <v>61922.583333333336</v>
      </c>
      <c r="M16" s="3"/>
    </row>
    <row r="17" spans="1:13" x14ac:dyDescent="0.25">
      <c r="A17" s="32" t="s">
        <v>31</v>
      </c>
      <c r="B17" s="33" t="s">
        <v>70</v>
      </c>
      <c r="C17" s="34" t="s">
        <v>25</v>
      </c>
      <c r="D17" s="35">
        <v>1</v>
      </c>
      <c r="E17" s="41">
        <v>71992.800000000003</v>
      </c>
      <c r="F17" s="39">
        <v>65213.1</v>
      </c>
      <c r="G17" s="40">
        <v>64443.6</v>
      </c>
      <c r="H17" s="28">
        <f t="shared" si="17"/>
        <v>67216.5</v>
      </c>
      <c r="I17" s="29">
        <f t="shared" si="18"/>
        <v>4154.2524995479052</v>
      </c>
      <c r="J17" s="30">
        <f t="shared" si="19"/>
        <v>6.1804058520570182</v>
      </c>
      <c r="K17" s="31">
        <f t="shared" si="20"/>
        <v>67216.5</v>
      </c>
      <c r="M17" s="3"/>
    </row>
    <row r="18" spans="1:13" x14ac:dyDescent="0.25">
      <c r="A18" s="32" t="s">
        <v>32</v>
      </c>
      <c r="B18" s="33" t="s">
        <v>71</v>
      </c>
      <c r="C18" s="34" t="s">
        <v>25</v>
      </c>
      <c r="D18" s="35">
        <v>1</v>
      </c>
      <c r="E18" s="41">
        <v>60616.160000000003</v>
      </c>
      <c r="F18" s="39">
        <v>54907.82</v>
      </c>
      <c r="G18" s="40">
        <v>54259.92</v>
      </c>
      <c r="H18" s="28">
        <f t="shared" si="17"/>
        <v>56594.633333333339</v>
      </c>
      <c r="I18" s="29">
        <f t="shared" si="18"/>
        <v>3497.7780304835455</v>
      </c>
      <c r="J18" s="30">
        <f t="shared" si="19"/>
        <v>6.1804058520570182</v>
      </c>
      <c r="K18" s="31">
        <f t="shared" si="20"/>
        <v>56594.633333333339</v>
      </c>
      <c r="M18" s="3"/>
    </row>
    <row r="19" spans="1:13" x14ac:dyDescent="0.25">
      <c r="A19" s="32" t="s">
        <v>33</v>
      </c>
      <c r="B19" s="33" t="s">
        <v>72</v>
      </c>
      <c r="C19" s="34" t="s">
        <v>25</v>
      </c>
      <c r="D19" s="35">
        <v>1</v>
      </c>
      <c r="E19" s="41">
        <v>86658</v>
      </c>
      <c r="F19" s="39">
        <v>78497.25</v>
      </c>
      <c r="G19" s="40">
        <v>77571</v>
      </c>
      <c r="H19" s="28">
        <f t="shared" si="17"/>
        <v>80908.75</v>
      </c>
      <c r="I19" s="29">
        <f t="shared" si="18"/>
        <v>5000.4891198261794</v>
      </c>
      <c r="J19" s="30">
        <f t="shared" si="19"/>
        <v>6.1804058520570138</v>
      </c>
      <c r="K19" s="31">
        <f t="shared" si="20"/>
        <v>80908.75</v>
      </c>
      <c r="M19" s="3"/>
    </row>
    <row r="20" spans="1:13" x14ac:dyDescent="0.25">
      <c r="A20" s="32" t="s">
        <v>34</v>
      </c>
      <c r="B20" s="33" t="s">
        <v>73</v>
      </c>
      <c r="C20" s="34" t="s">
        <v>25</v>
      </c>
      <c r="D20" s="35">
        <v>1</v>
      </c>
      <c r="E20" s="41">
        <v>67993.2</v>
      </c>
      <c r="F20" s="39">
        <v>61590.15</v>
      </c>
      <c r="G20" s="40">
        <v>60863.4</v>
      </c>
      <c r="H20" s="28">
        <f t="shared" si="17"/>
        <v>63482.25</v>
      </c>
      <c r="I20" s="29">
        <f t="shared" si="18"/>
        <v>3923.4606940174613</v>
      </c>
      <c r="J20" s="30">
        <f t="shared" si="19"/>
        <v>6.1804058520570102</v>
      </c>
      <c r="K20" s="31">
        <f t="shared" si="20"/>
        <v>63482.25</v>
      </c>
      <c r="M20" s="3"/>
    </row>
    <row r="21" spans="1:13" x14ac:dyDescent="0.25">
      <c r="A21" s="32" t="s">
        <v>35</v>
      </c>
      <c r="B21" s="33" t="s">
        <v>74</v>
      </c>
      <c r="C21" s="34" t="s">
        <v>25</v>
      </c>
      <c r="D21" s="35">
        <v>1</v>
      </c>
      <c r="E21" s="41">
        <v>57327.6</v>
      </c>
      <c r="F21" s="39">
        <v>51928.95</v>
      </c>
      <c r="G21" s="40">
        <v>51316.2</v>
      </c>
      <c r="H21" s="28">
        <f t="shared" si="17"/>
        <v>53524.25</v>
      </c>
      <c r="I21" s="29">
        <f t="shared" si="18"/>
        <v>3308.0158792696275</v>
      </c>
      <c r="J21" s="30">
        <f t="shared" si="19"/>
        <v>6.1804058520570155</v>
      </c>
      <c r="K21" s="31">
        <f t="shared" si="20"/>
        <v>53524.25</v>
      </c>
      <c r="M21" s="3"/>
    </row>
    <row r="22" spans="1:13" x14ac:dyDescent="0.25">
      <c r="A22" s="32" t="s">
        <v>36</v>
      </c>
      <c r="B22" s="33" t="s">
        <v>75</v>
      </c>
      <c r="C22" s="34" t="s">
        <v>25</v>
      </c>
      <c r="D22" s="35">
        <v>2</v>
      </c>
      <c r="E22" s="41">
        <v>92435.199999999997</v>
      </c>
      <c r="F22" s="39">
        <v>83730.399999999994</v>
      </c>
      <c r="G22" s="40">
        <v>82742.399999999994</v>
      </c>
      <c r="H22" s="28">
        <f t="shared" si="17"/>
        <v>86302.666666666657</v>
      </c>
      <c r="I22" s="29">
        <f t="shared" si="18"/>
        <v>5333.8550611479268</v>
      </c>
      <c r="J22" s="30">
        <f t="shared" si="19"/>
        <v>6.1804058520570173</v>
      </c>
      <c r="K22" s="31">
        <f t="shared" si="20"/>
        <v>86302.666666666657</v>
      </c>
      <c r="M22" s="3"/>
    </row>
    <row r="23" spans="1:13" x14ac:dyDescent="0.25">
      <c r="A23" s="32" t="s">
        <v>37</v>
      </c>
      <c r="B23" s="33" t="s">
        <v>76</v>
      </c>
      <c r="C23" s="34" t="s">
        <v>25</v>
      </c>
      <c r="D23" s="35">
        <v>1</v>
      </c>
      <c r="E23" s="41">
        <v>32885.599999999999</v>
      </c>
      <c r="F23" s="39">
        <v>29788.7</v>
      </c>
      <c r="G23" s="40">
        <v>29437.200000000001</v>
      </c>
      <c r="H23" s="28">
        <f t="shared" si="17"/>
        <v>30703.833333333332</v>
      </c>
      <c r="I23" s="29">
        <f t="shared" si="18"/>
        <v>1897.6215121391645</v>
      </c>
      <c r="J23" s="30">
        <f t="shared" si="19"/>
        <v>6.1804058520570111</v>
      </c>
      <c r="K23" s="31">
        <f t="shared" si="20"/>
        <v>30703.833333333332</v>
      </c>
      <c r="M23" s="3"/>
    </row>
    <row r="24" spans="1:13" x14ac:dyDescent="0.25">
      <c r="A24" s="32" t="s">
        <v>38</v>
      </c>
      <c r="B24" s="33" t="s">
        <v>77</v>
      </c>
      <c r="C24" s="34" t="s">
        <v>25</v>
      </c>
      <c r="D24" s="35">
        <v>1</v>
      </c>
      <c r="E24" s="41">
        <v>2179337.6</v>
      </c>
      <c r="F24" s="39">
        <v>1974105.2</v>
      </c>
      <c r="G24" s="40">
        <v>1950811.2</v>
      </c>
      <c r="H24" s="28">
        <f t="shared" si="17"/>
        <v>2034751.3333333333</v>
      </c>
      <c r="I24" s="29">
        <f t="shared" si="18"/>
        <v>125755.89048014153</v>
      </c>
      <c r="J24" s="30">
        <f t="shared" si="19"/>
        <v>6.1804058520570182</v>
      </c>
      <c r="K24" s="31">
        <f t="shared" si="20"/>
        <v>2034751.3333333333</v>
      </c>
      <c r="M24" s="3"/>
    </row>
    <row r="25" spans="1:13" x14ac:dyDescent="0.25">
      <c r="A25" s="32" t="s">
        <v>39</v>
      </c>
      <c r="B25" s="33" t="s">
        <v>78</v>
      </c>
      <c r="C25" s="34" t="s">
        <v>79</v>
      </c>
      <c r="D25" s="35">
        <v>4</v>
      </c>
      <c r="E25" s="41">
        <v>255974.39999999999</v>
      </c>
      <c r="F25" s="39">
        <v>231868.79999999999</v>
      </c>
      <c r="G25" s="40">
        <v>229132.79999999999</v>
      </c>
      <c r="H25" s="28">
        <f t="shared" si="17"/>
        <v>238992</v>
      </c>
      <c r="I25" s="29">
        <f t="shared" si="18"/>
        <v>14770.675553948104</v>
      </c>
      <c r="J25" s="30">
        <f t="shared" si="19"/>
        <v>6.1804058520570155</v>
      </c>
      <c r="K25" s="31">
        <f t="shared" si="20"/>
        <v>238992</v>
      </c>
      <c r="M25" s="3"/>
    </row>
    <row r="26" spans="1:13" x14ac:dyDescent="0.25">
      <c r="A26" s="32" t="s">
        <v>40</v>
      </c>
      <c r="B26" s="33" t="s">
        <v>77</v>
      </c>
      <c r="C26" s="34" t="s">
        <v>25</v>
      </c>
      <c r="D26" s="35">
        <v>1</v>
      </c>
      <c r="E26" s="41">
        <v>3479652</v>
      </c>
      <c r="F26" s="39">
        <v>3151966.5</v>
      </c>
      <c r="G26" s="40">
        <v>3114774</v>
      </c>
      <c r="H26" s="28">
        <f t="shared" si="17"/>
        <v>3248797.5</v>
      </c>
      <c r="I26" s="29">
        <f t="shared" si="18"/>
        <v>200788.87081148199</v>
      </c>
      <c r="J26" s="30">
        <f t="shared" si="19"/>
        <v>6.1804058520570146</v>
      </c>
      <c r="K26" s="31">
        <f t="shared" si="20"/>
        <v>3248797.5</v>
      </c>
      <c r="M26" s="3"/>
    </row>
    <row r="27" spans="1:13" x14ac:dyDescent="0.25">
      <c r="A27" s="32" t="s">
        <v>41</v>
      </c>
      <c r="B27" s="33" t="s">
        <v>80</v>
      </c>
      <c r="C27" s="34" t="s">
        <v>25</v>
      </c>
      <c r="D27" s="35">
        <v>1</v>
      </c>
      <c r="E27" s="41">
        <v>2488640</v>
      </c>
      <c r="F27" s="39">
        <v>2254280</v>
      </c>
      <c r="G27" s="40">
        <v>2227680</v>
      </c>
      <c r="H27" s="28">
        <f t="shared" si="17"/>
        <v>2323533.3333333335</v>
      </c>
      <c r="I27" s="29">
        <f t="shared" si="18"/>
        <v>143603.79010782877</v>
      </c>
      <c r="J27" s="30">
        <f t="shared" si="19"/>
        <v>6.1804058520570155</v>
      </c>
      <c r="K27" s="31">
        <f t="shared" si="20"/>
        <v>2323533.3333333335</v>
      </c>
      <c r="M27" s="3"/>
    </row>
    <row r="28" spans="1:13" x14ac:dyDescent="0.25">
      <c r="A28" s="32" t="s">
        <v>42</v>
      </c>
      <c r="B28" s="33" t="s">
        <v>81</v>
      </c>
      <c r="C28" s="34" t="s">
        <v>25</v>
      </c>
      <c r="D28" s="35">
        <v>2</v>
      </c>
      <c r="E28" s="41">
        <v>48884</v>
      </c>
      <c r="F28" s="39">
        <v>44280.5</v>
      </c>
      <c r="G28" s="40">
        <v>43758</v>
      </c>
      <c r="H28" s="28">
        <f t="shared" si="17"/>
        <v>45640.833333333336</v>
      </c>
      <c r="I28" s="29">
        <f t="shared" si="18"/>
        <v>2820.7887342609215</v>
      </c>
      <c r="J28" s="30">
        <f t="shared" si="19"/>
        <v>6.1804058520570129</v>
      </c>
      <c r="K28" s="31">
        <f t="shared" si="20"/>
        <v>45640.833333333336</v>
      </c>
      <c r="M28" s="3"/>
    </row>
    <row r="29" spans="1:13" x14ac:dyDescent="0.25">
      <c r="A29" s="32" t="s">
        <v>43</v>
      </c>
      <c r="B29" s="33" t="s">
        <v>82</v>
      </c>
      <c r="C29" s="34" t="s">
        <v>25</v>
      </c>
      <c r="D29" s="35">
        <v>2</v>
      </c>
      <c r="E29" s="41">
        <v>213312</v>
      </c>
      <c r="F29" s="39">
        <v>193224</v>
      </c>
      <c r="G29" s="40">
        <v>190944</v>
      </c>
      <c r="H29" s="28">
        <f t="shared" si="17"/>
        <v>199160</v>
      </c>
      <c r="I29" s="29">
        <f t="shared" si="18"/>
        <v>12308.89629495675</v>
      </c>
      <c r="J29" s="30">
        <f t="shared" si="19"/>
        <v>6.1804058520570146</v>
      </c>
      <c r="K29" s="31">
        <f t="shared" si="20"/>
        <v>199160</v>
      </c>
      <c r="M29" s="3"/>
    </row>
    <row r="30" spans="1:13" x14ac:dyDescent="0.25">
      <c r="A30" s="32" t="s">
        <v>44</v>
      </c>
      <c r="B30" s="33" t="s">
        <v>83</v>
      </c>
      <c r="C30" s="34" t="s">
        <v>25</v>
      </c>
      <c r="D30" s="35">
        <v>1</v>
      </c>
      <c r="E30" s="41">
        <v>275528</v>
      </c>
      <c r="F30" s="39">
        <v>249581</v>
      </c>
      <c r="G30" s="40">
        <v>246636</v>
      </c>
      <c r="H30" s="28">
        <f t="shared" si="17"/>
        <v>257248.33333333334</v>
      </c>
      <c r="I30" s="29">
        <f t="shared" si="18"/>
        <v>15898.991047652467</v>
      </c>
      <c r="J30" s="30">
        <f t="shared" si="19"/>
        <v>6.1804058520570138</v>
      </c>
      <c r="K30" s="31">
        <f t="shared" si="20"/>
        <v>257248.33333333334</v>
      </c>
      <c r="M30" s="3"/>
    </row>
    <row r="31" spans="1:13" x14ac:dyDescent="0.25">
      <c r="A31" s="32" t="s">
        <v>45</v>
      </c>
      <c r="B31" s="33" t="s">
        <v>84</v>
      </c>
      <c r="C31" s="34" t="s">
        <v>25</v>
      </c>
      <c r="D31" s="35">
        <v>15</v>
      </c>
      <c r="E31" s="41">
        <v>533280</v>
      </c>
      <c r="F31" s="39">
        <v>483060</v>
      </c>
      <c r="G31" s="40">
        <v>477360</v>
      </c>
      <c r="H31" s="28">
        <f t="shared" si="17"/>
        <v>497900</v>
      </c>
      <c r="I31" s="29">
        <f t="shared" si="18"/>
        <v>30772.240737391876</v>
      </c>
      <c r="J31" s="30">
        <f t="shared" si="19"/>
        <v>6.1804058520570146</v>
      </c>
      <c r="K31" s="31">
        <f t="shared" si="20"/>
        <v>497900</v>
      </c>
      <c r="M31" s="3"/>
    </row>
    <row r="32" spans="1:13" x14ac:dyDescent="0.25">
      <c r="A32" s="32" t="s">
        <v>46</v>
      </c>
      <c r="B32" s="33" t="s">
        <v>85</v>
      </c>
      <c r="C32" s="34" t="s">
        <v>25</v>
      </c>
      <c r="D32" s="35">
        <v>18</v>
      </c>
      <c r="E32" s="41">
        <v>559944</v>
      </c>
      <c r="F32" s="39">
        <v>507213</v>
      </c>
      <c r="G32" s="40">
        <v>501228</v>
      </c>
      <c r="H32" s="28">
        <f t="shared" si="17"/>
        <v>522795</v>
      </c>
      <c r="I32" s="29">
        <f t="shared" si="18"/>
        <v>32310.852774261468</v>
      </c>
      <c r="J32" s="30">
        <f t="shared" si="19"/>
        <v>6.1804058520570146</v>
      </c>
      <c r="K32" s="31">
        <f t="shared" si="20"/>
        <v>522795</v>
      </c>
      <c r="M32" s="3"/>
    </row>
    <row r="33" spans="1:13" x14ac:dyDescent="0.25">
      <c r="A33" s="32" t="s">
        <v>47</v>
      </c>
      <c r="B33" s="33" t="s">
        <v>86</v>
      </c>
      <c r="C33" s="34" t="s">
        <v>25</v>
      </c>
      <c r="D33" s="35">
        <v>1</v>
      </c>
      <c r="E33" s="41">
        <v>62216</v>
      </c>
      <c r="F33" s="39">
        <v>56357</v>
      </c>
      <c r="G33" s="40">
        <v>55692</v>
      </c>
      <c r="H33" s="28">
        <f t="shared" si="17"/>
        <v>58088.333333333336</v>
      </c>
      <c r="I33" s="29">
        <f t="shared" si="18"/>
        <v>3590.0947526957184</v>
      </c>
      <c r="J33" s="30">
        <f t="shared" si="19"/>
        <v>6.1804058520570138</v>
      </c>
      <c r="K33" s="31">
        <f t="shared" si="20"/>
        <v>58088.333333333336</v>
      </c>
      <c r="M33" s="3"/>
    </row>
    <row r="34" spans="1:13" x14ac:dyDescent="0.25">
      <c r="A34" s="32" t="s">
        <v>48</v>
      </c>
      <c r="B34" s="33" t="s">
        <v>87</v>
      </c>
      <c r="C34" s="34" t="s">
        <v>25</v>
      </c>
      <c r="D34" s="35">
        <v>1</v>
      </c>
      <c r="E34" s="41">
        <v>149940.56</v>
      </c>
      <c r="F34" s="39">
        <v>135820.37</v>
      </c>
      <c r="G34" s="40">
        <v>134217.72</v>
      </c>
      <c r="H34" s="28">
        <f t="shared" si="17"/>
        <v>139992.88333333333</v>
      </c>
      <c r="I34" s="29">
        <f t="shared" si="18"/>
        <v>8652.1283539966807</v>
      </c>
      <c r="J34" s="30">
        <f t="shared" si="19"/>
        <v>6.1804058520570138</v>
      </c>
      <c r="K34" s="31">
        <f t="shared" si="20"/>
        <v>139992.88333333333</v>
      </c>
      <c r="M34" s="3"/>
    </row>
    <row r="35" spans="1:13" x14ac:dyDescent="0.25">
      <c r="A35" s="32" t="s">
        <v>49</v>
      </c>
      <c r="B35" s="33" t="s">
        <v>88</v>
      </c>
      <c r="C35" s="34" t="s">
        <v>25</v>
      </c>
      <c r="D35" s="35">
        <v>1</v>
      </c>
      <c r="E35" s="41">
        <v>149940.56</v>
      </c>
      <c r="F35" s="39">
        <v>135820.37</v>
      </c>
      <c r="G35" s="40">
        <v>134217.72</v>
      </c>
      <c r="H35" s="28">
        <f t="shared" si="17"/>
        <v>139992.88333333333</v>
      </c>
      <c r="I35" s="29">
        <f t="shared" si="18"/>
        <v>8652.1283539966807</v>
      </c>
      <c r="J35" s="30">
        <f t="shared" si="19"/>
        <v>6.1804058520570138</v>
      </c>
      <c r="K35" s="31">
        <f t="shared" si="20"/>
        <v>139992.88333333333</v>
      </c>
      <c r="M35" s="3"/>
    </row>
    <row r="36" spans="1:13" x14ac:dyDescent="0.25">
      <c r="A36" s="32" t="s">
        <v>50</v>
      </c>
      <c r="B36" s="33" t="s">
        <v>89</v>
      </c>
      <c r="C36" s="34" t="s">
        <v>25</v>
      </c>
      <c r="D36" s="35">
        <v>1</v>
      </c>
      <c r="E36" s="41">
        <v>64286.9</v>
      </c>
      <c r="F36" s="39">
        <v>58232.88</v>
      </c>
      <c r="G36" s="40">
        <v>57545.75</v>
      </c>
      <c r="H36" s="28">
        <f t="shared" si="17"/>
        <v>60021.843333333331</v>
      </c>
      <c r="I36" s="29">
        <f t="shared" si="18"/>
        <v>3709.5913773127822</v>
      </c>
      <c r="J36" s="30">
        <f t="shared" si="19"/>
        <v>6.1804022857336145</v>
      </c>
      <c r="K36" s="31">
        <f t="shared" si="20"/>
        <v>60021.843333333331</v>
      </c>
      <c r="M36" s="3"/>
    </row>
    <row r="37" spans="1:13" x14ac:dyDescent="0.25">
      <c r="A37" s="32" t="s">
        <v>51</v>
      </c>
      <c r="B37" s="33" t="s">
        <v>90</v>
      </c>
      <c r="C37" s="34" t="s">
        <v>25</v>
      </c>
      <c r="D37" s="35">
        <v>1</v>
      </c>
      <c r="E37" s="41">
        <v>97846.21</v>
      </c>
      <c r="F37" s="39">
        <v>88631.85</v>
      </c>
      <c r="G37" s="40">
        <v>87586.01</v>
      </c>
      <c r="H37" s="28">
        <f t="shared" si="17"/>
        <v>91354.69</v>
      </c>
      <c r="I37" s="29">
        <f t="shared" si="18"/>
        <v>5646.0888462014163</v>
      </c>
      <c r="J37" s="30">
        <f t="shared" si="19"/>
        <v>6.1804039247480524</v>
      </c>
      <c r="K37" s="31">
        <f t="shared" si="20"/>
        <v>91354.69</v>
      </c>
      <c r="M37" s="3"/>
    </row>
    <row r="38" spans="1:13" x14ac:dyDescent="0.25">
      <c r="A38" s="32" t="s">
        <v>52</v>
      </c>
      <c r="B38" s="33" t="s">
        <v>91</v>
      </c>
      <c r="C38" s="34" t="s">
        <v>25</v>
      </c>
      <c r="D38" s="35">
        <v>1</v>
      </c>
      <c r="E38" s="41">
        <v>407105.95</v>
      </c>
      <c r="F38" s="39">
        <v>368768</v>
      </c>
      <c r="G38" s="40">
        <v>364416.62</v>
      </c>
      <c r="H38" s="28">
        <f t="shared" si="17"/>
        <v>380096.85666666663</v>
      </c>
      <c r="I38" s="29">
        <f t="shared" si="18"/>
        <v>23491.529728662492</v>
      </c>
      <c r="J38" s="30">
        <f t="shared" si="19"/>
        <v>6.1804062087426965</v>
      </c>
      <c r="K38" s="31">
        <f t="shared" si="20"/>
        <v>380096.85666666663</v>
      </c>
      <c r="M38" s="3"/>
    </row>
    <row r="39" spans="1:13" x14ac:dyDescent="0.25">
      <c r="A39" s="32" t="s">
        <v>53</v>
      </c>
      <c r="B39" s="33" t="s">
        <v>92</v>
      </c>
      <c r="C39" s="34" t="s">
        <v>25</v>
      </c>
      <c r="D39" s="35">
        <v>1</v>
      </c>
      <c r="E39" s="41">
        <v>68882</v>
      </c>
      <c r="F39" s="39">
        <v>62395.25</v>
      </c>
      <c r="G39" s="40">
        <v>61659</v>
      </c>
      <c r="H39" s="28">
        <f t="shared" si="17"/>
        <v>64312.083333333336</v>
      </c>
      <c r="I39" s="29">
        <f t="shared" si="18"/>
        <v>3974.7477619131168</v>
      </c>
      <c r="J39" s="30">
        <f t="shared" si="19"/>
        <v>6.1804058520570138</v>
      </c>
      <c r="K39" s="31">
        <f t="shared" si="20"/>
        <v>64312.083333333336</v>
      </c>
      <c r="M39" s="3"/>
    </row>
    <row r="40" spans="1:13" x14ac:dyDescent="0.25">
      <c r="A40" s="32" t="s">
        <v>54</v>
      </c>
      <c r="B40" s="33" t="s">
        <v>93</v>
      </c>
      <c r="C40" s="34" t="s">
        <v>25</v>
      </c>
      <c r="D40" s="35">
        <v>1</v>
      </c>
      <c r="E40" s="41">
        <v>62393.760000000002</v>
      </c>
      <c r="F40" s="39">
        <v>56518.02</v>
      </c>
      <c r="G40" s="40">
        <v>55851.12</v>
      </c>
      <c r="H40" s="28">
        <f t="shared" si="17"/>
        <v>58254.299999999996</v>
      </c>
      <c r="I40" s="29">
        <f t="shared" si="18"/>
        <v>3600.3521662748503</v>
      </c>
      <c r="J40" s="30">
        <f t="shared" si="19"/>
        <v>6.1804058520570164</v>
      </c>
      <c r="K40" s="31">
        <f t="shared" si="20"/>
        <v>58254.299999999996</v>
      </c>
      <c r="M40" s="3"/>
    </row>
    <row r="41" spans="1:13" x14ac:dyDescent="0.25">
      <c r="A41" s="32" t="s">
        <v>55</v>
      </c>
      <c r="B41" s="33" t="s">
        <v>94</v>
      </c>
      <c r="C41" s="34" t="s">
        <v>25</v>
      </c>
      <c r="D41" s="35">
        <v>1</v>
      </c>
      <c r="E41" s="41">
        <v>66873.31</v>
      </c>
      <c r="F41" s="39">
        <v>60575.72</v>
      </c>
      <c r="G41" s="40">
        <v>59860.94</v>
      </c>
      <c r="H41" s="28">
        <f t="shared" si="17"/>
        <v>62436.656666666669</v>
      </c>
      <c r="I41" s="29">
        <f t="shared" si="18"/>
        <v>3858.8401382064681</v>
      </c>
      <c r="J41" s="30">
        <f t="shared" si="19"/>
        <v>6.1804080234594041</v>
      </c>
      <c r="K41" s="31">
        <f t="shared" si="20"/>
        <v>62436.656666666669</v>
      </c>
      <c r="M41" s="3"/>
    </row>
    <row r="42" spans="1:13" ht="15.75" thickBot="1" x14ac:dyDescent="0.3">
      <c r="A42" s="32" t="s">
        <v>56</v>
      </c>
      <c r="B42" s="33" t="s">
        <v>17</v>
      </c>
      <c r="C42" s="34" t="s">
        <v>18</v>
      </c>
      <c r="D42" s="35">
        <v>1</v>
      </c>
      <c r="E42" s="41">
        <v>2135924.33</v>
      </c>
      <c r="F42" s="39">
        <v>2906055.46</v>
      </c>
      <c r="G42" s="40">
        <v>3954632.17</v>
      </c>
      <c r="H42" s="28">
        <f t="shared" si="17"/>
        <v>2998870.6533333338</v>
      </c>
      <c r="I42" s="29">
        <f t="shared" si="18"/>
        <v>912899.52727805392</v>
      </c>
      <c r="J42" s="30">
        <f t="shared" si="19"/>
        <v>30.441443890330483</v>
      </c>
      <c r="K42" s="31">
        <f t="shared" si="20"/>
        <v>2998870.6533333338</v>
      </c>
      <c r="M42" s="3"/>
    </row>
    <row r="43" spans="1:13" ht="15.75" thickBot="1" x14ac:dyDescent="0.3">
      <c r="A43" s="50" t="s">
        <v>10</v>
      </c>
      <c r="B43" s="51"/>
      <c r="C43" s="51"/>
      <c r="D43" s="52"/>
      <c r="E43" s="42">
        <f>SUM(E3:E42)</f>
        <v>17799369.370000001</v>
      </c>
      <c r="F43" s="43">
        <f>SUM(F3:F42)</f>
        <v>17094443.849999998</v>
      </c>
      <c r="G43" s="43">
        <f>SUM(G3:G42)</f>
        <v>17975900.75</v>
      </c>
      <c r="H43" s="43">
        <f>AVERAGE(E43:G43)</f>
        <v>17623237.989999998</v>
      </c>
      <c r="I43" s="44">
        <f>SQRT(((SUM((POWER(E43-H43,2)),(POWER(F43-H43,2)),(POWER(G43-H43,2)))/(COLUMNS(E43:G43)-1))))</f>
        <v>466377.81240634952</v>
      </c>
      <c r="J43" s="45">
        <f t="shared" ref="J43" si="21">I43/H43*100</f>
        <v>2.6463798121036981</v>
      </c>
      <c r="K43" s="46">
        <f>SUM(K3:K42)</f>
        <v>17623237.990000002</v>
      </c>
    </row>
    <row r="44" spans="1:13" ht="15.75" customHeight="1" x14ac:dyDescent="0.25">
      <c r="A44" s="4"/>
      <c r="B44" s="1"/>
      <c r="C44" s="1"/>
      <c r="D44" s="1"/>
      <c r="E44" s="2"/>
      <c r="F44" s="2"/>
      <c r="G44" s="47" t="s">
        <v>12</v>
      </c>
      <c r="H44" s="48"/>
      <c r="I44" s="48" t="s">
        <v>13</v>
      </c>
      <c r="J44" s="48"/>
      <c r="K44" s="48"/>
    </row>
    <row r="45" spans="1:13" ht="71.25" customHeight="1" x14ac:dyDescent="0.25">
      <c r="A45" s="4"/>
      <c r="B45" s="1"/>
      <c r="C45" s="1"/>
      <c r="D45" s="1"/>
      <c r="E45" s="2"/>
      <c r="F45" s="2"/>
      <c r="G45" s="49"/>
      <c r="H45" s="49"/>
      <c r="I45" s="49"/>
      <c r="J45" s="49"/>
      <c r="K45" s="49"/>
    </row>
    <row r="46" spans="1:13" ht="15.75" x14ac:dyDescent="0.25">
      <c r="J46" s="6"/>
      <c r="K46" s="7"/>
    </row>
  </sheetData>
  <mergeCells count="4">
    <mergeCell ref="G44:H45"/>
    <mergeCell ref="I44:K45"/>
    <mergeCell ref="A43:D43"/>
    <mergeCell ref="G1:K1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2023-02-28T10:37:31Z</cp:lastPrinted>
  <dcterms:created xsi:type="dcterms:W3CDTF">2020-03-30T09:18:46Z</dcterms:created>
  <dcterms:modified xsi:type="dcterms:W3CDTF">2023-03-10T12:18:21Z</dcterms:modified>
</cp:coreProperties>
</file>